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nca\SEDINTE 2024\01. 23.01.2024 de indata\01. PH excedent bugetar\"/>
    </mc:Choice>
  </mc:AlternateContent>
  <xr:revisionPtr revIDLastSave="0" documentId="13_ncr:1_{0C04D3E7-FBE9-45CA-84DA-8EA291468450}" xr6:coauthVersionLast="47" xr6:coauthVersionMax="47" xr10:uidLastSave="{00000000-0000-0000-0000-000000000000}"/>
  <bookViews>
    <workbookView xWindow="-120" yWindow="-120" windowWidth="29040" windowHeight="15840" xr2:uid="{709FE540-1CD1-43AC-B445-B6F26CB9EE67}"/>
  </bookViews>
  <sheets>
    <sheet name="Foaie1" sheetId="1" r:id="rId1"/>
  </sheets>
  <definedNames>
    <definedName name="_xlnm.Print_Area" localSheetId="0">Foaie1!$A$1:$C$81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C74" i="1"/>
  <c r="C73" i="1" s="1"/>
  <c r="C72" i="1"/>
  <c r="C71" i="1"/>
  <c r="C70" i="1"/>
  <c r="C69" i="1" s="1"/>
  <c r="C67" i="1"/>
  <c r="C65" i="1" s="1"/>
  <c r="C57" i="1"/>
  <c r="C55" i="1"/>
  <c r="C49" i="1" s="1"/>
  <c r="C45" i="1"/>
  <c r="C43" i="1"/>
  <c r="C41" i="1"/>
  <c r="C38" i="1"/>
  <c r="C37" i="1" s="1"/>
  <c r="C35" i="1"/>
  <c r="C33" i="1"/>
  <c r="C28" i="1"/>
  <c r="C26" i="1" s="1"/>
  <c r="C23" i="1" s="1"/>
  <c r="C22" i="1"/>
  <c r="C20" i="1" s="1"/>
  <c r="C18" i="1"/>
  <c r="C17" i="1"/>
  <c r="C16" i="1" s="1"/>
  <c r="C15" i="1"/>
  <c r="C14" i="1"/>
  <c r="B74" i="1"/>
  <c r="B73" i="1"/>
  <c r="B70" i="1"/>
  <c r="B69" i="1" s="1"/>
  <c r="B67" i="1"/>
  <c r="B65" i="1" s="1"/>
  <c r="B57" i="1"/>
  <c r="B49" i="1"/>
  <c r="B45" i="1"/>
  <c r="B43" i="1"/>
  <c r="B42" i="1"/>
  <c r="B41" i="1" s="1"/>
  <c r="B37" i="1"/>
  <c r="B35" i="1"/>
  <c r="B33" i="1"/>
  <c r="B26" i="1"/>
  <c r="B23" i="1" s="1"/>
  <c r="B20" i="1"/>
  <c r="B16" i="1"/>
  <c r="B13" i="1"/>
  <c r="C13" i="1" l="1"/>
  <c r="C12" i="1" s="1"/>
  <c r="C40" i="1"/>
  <c r="C39" i="1" s="1"/>
  <c r="C32" i="1" s="1"/>
  <c r="B40" i="1"/>
  <c r="B39" i="1" s="1"/>
  <c r="B32" i="1" s="1"/>
  <c r="B12" i="1"/>
</calcChain>
</file>

<file path=xl/sharedStrings.xml><?xml version="1.0" encoding="utf-8"?>
<sst xmlns="http://schemas.openxmlformats.org/spreadsheetml/2006/main" count="80" uniqueCount="79">
  <si>
    <t>LISTĂ OBIECTIVE</t>
  </si>
  <si>
    <t xml:space="preserve"> PROPUSE A SE FINANȚA DIN EXCEDENTUL BUGETULUI LOCAL ŞI  CREDITE DE ANGAJAMENT PROPUSE SPRE APROBARE</t>
  </si>
  <si>
    <t>TOTAL GENERAL</t>
  </si>
  <si>
    <t>CAP.51.02. Autorități publice și acțiuni externe din care:</t>
  </si>
  <si>
    <t>CAP.61.02. Ordine publica  și siguranta nationala</t>
  </si>
  <si>
    <t>CAP.65.02. Invatamant din care :</t>
  </si>
  <si>
    <t xml:space="preserve">Cap.65.02.03. Invatamant prescolar și primar </t>
  </si>
  <si>
    <t>Creșterea  eficienței  energetice a clădirii –Gradinita cu program normal nr.16-str Cerbului nr 27</t>
  </si>
  <si>
    <t>Reabilitare și modernizare Grădinița  cu program prelungit nr.12 , str A Muresanu</t>
  </si>
  <si>
    <t xml:space="preserve">Cap.65.02.04. Invatamant secundar </t>
  </si>
  <si>
    <t>Reabilitare și  modernizare Liceu cu program sportiv Bistrita- corp B</t>
  </si>
  <si>
    <t xml:space="preserve">Reabilitare și  modernizare Scoala gimnaziala Avram Iancu </t>
  </si>
  <si>
    <t xml:space="preserve">Dotari și programe informatice  Nuclee financiare Școli </t>
  </si>
  <si>
    <t>Cap.65.02.13.Invatamant  anteprescolar</t>
  </si>
  <si>
    <t>Construire si dotare cresa in localitatea Bistrita  , cartier  Subcetate jud Bistrita Nasaud</t>
  </si>
  <si>
    <t>Construire si dotare cresa nr 4  in localitatea Bistrita  , str Andrei  Muresanu nr 44A</t>
  </si>
  <si>
    <t>CAP.67.02. Cultura, recreere și religie din care:</t>
  </si>
  <si>
    <t>Cap.67.02.03.06 Case de cultura</t>
  </si>
  <si>
    <t>Cap.67.02.03.12 Consolidarea  și restaurarea monumentelor istorice</t>
  </si>
  <si>
    <t>Cap.67.02.05.03.Întreținere grădini publice, parcuri, zone verzi, baze sportive și de agrement</t>
  </si>
  <si>
    <t>Complex de agrement</t>
  </si>
  <si>
    <t>Amenajare perdele verzi  limitrofe DN 17 în  Unirea și Viișoara</t>
  </si>
  <si>
    <t>Dotari independente</t>
  </si>
  <si>
    <t>Cap.67.02.50 Alte servicii în domeniul culturii  recreerii și religiei,</t>
  </si>
  <si>
    <t>CAP.68.02.Asigurări şi asistenţă socială</t>
  </si>
  <si>
    <t>CAP.70.02.Locuințe,servicii și dezvoltare publica</t>
  </si>
  <si>
    <t>Cap.70.02.03.Locuințe</t>
  </si>
  <si>
    <t xml:space="preserve">Blocuri de Locuințe cu destinația de Locuințe sociale,  Viișoara et.II </t>
  </si>
  <si>
    <t>Cap.70.02.06.Iluminat public și electrificari rurale</t>
  </si>
  <si>
    <t xml:space="preserve">Creșterea eficientei energetice  în infrastructură  de iluminat public în mun Bistrita </t>
  </si>
  <si>
    <t>Cap.70.02.07.Alimentare cu gaze naturale în localitati</t>
  </si>
  <si>
    <t xml:space="preserve">Alimentare cu  gaze naturale loc. componentă  Sarata </t>
  </si>
  <si>
    <t>Cap.70.02.50 Alte servicii în domeniul locuințelor, serviciilor și dezvoltării comunale  (A +B)</t>
  </si>
  <si>
    <t>Cap.70.02.50 Alte servicii în domeniul locuințelor, serviciilor și dezvoltării comunale  ( Primărie)</t>
  </si>
  <si>
    <t>Stații de încărcare a acumulatorilor pentru autovehiculele electrice</t>
  </si>
  <si>
    <t>Stații de încărcare a acumulatorilor pentru autovehiculele electrice și electrice hibrid plug- în mun. Bistrita- etapa 2</t>
  </si>
  <si>
    <t>Eficienta energetica cladiri publice</t>
  </si>
  <si>
    <t>Îmbunătățirea eficientei energetice  a clădirilor publice-imobil din Piata centrala nr 6</t>
  </si>
  <si>
    <t>Regenerari urbane</t>
  </si>
  <si>
    <t xml:space="preserve"> Regenerarea urbana a spatiilor publice degradate-zona  Independenței Nord </t>
  </si>
  <si>
    <t xml:space="preserve"> Regenerarea urbana a spatiilor publice degradate - zona  Andrei Muresanu</t>
  </si>
  <si>
    <t>Regenerare urbana a imobilelor din Centru istoric</t>
  </si>
  <si>
    <t>Parcari</t>
  </si>
  <si>
    <t xml:space="preserve">Parcare etajata P+1, str Nasaudului </t>
  </si>
  <si>
    <t>Parcare etajata D+P in zona  strazii  Vasile Lupu</t>
  </si>
  <si>
    <t>Parcare etajata D+P, in zona strazii Ion Minulescu</t>
  </si>
  <si>
    <t>Amenajare Parcare  str C.R.Vivu</t>
  </si>
  <si>
    <t>Parcare str Lupeni</t>
  </si>
  <si>
    <t>Parcare  Bistricioarei</t>
  </si>
  <si>
    <t>Reabilitari energetice blocuri de locuit</t>
  </si>
  <si>
    <t>documentații de urbanism</t>
  </si>
  <si>
    <t>P.U.Z.  Parcare  etajata  str. Carpati</t>
  </si>
  <si>
    <t>P.U.Z.  Parcare  etajata  str. Crinilor</t>
  </si>
  <si>
    <t>P.U.Z. Parcare  etajata  aleea Clopoteilor</t>
  </si>
  <si>
    <t>Achizitie imobile</t>
  </si>
  <si>
    <t>Studii de specialitate</t>
  </si>
  <si>
    <t>Cap.70.02.50 Alte servicii în domeniul locuințelor, serviciilor și dezvoltării comunale  ( DIS)</t>
  </si>
  <si>
    <t>CAP.74.02.Protectia mediului</t>
  </si>
  <si>
    <t>CAP.74.02.05 Salubritate și gestiunea deseurilor</t>
  </si>
  <si>
    <t>Cap.74.02.06. Canalizarea și tratarea apelor reziduale</t>
  </si>
  <si>
    <t>Dezvoltarea infrastructurii edilitare, de tip apă și apă uzată în zonele urbane funcționale</t>
  </si>
  <si>
    <t>Cap.80.02. Acțiuni generale economice , comerciale  si de munca</t>
  </si>
  <si>
    <t xml:space="preserve">Cap.80.02.01.30 Alte cheltuieli pentru acțiuni generale economice și comerciale </t>
  </si>
  <si>
    <t>Parc inteligenta Bistrita HUB</t>
  </si>
  <si>
    <t>Parc panouri fotovoltaice Sarata</t>
  </si>
  <si>
    <t>CAP.84.02 Transporturi,  din care:</t>
  </si>
  <si>
    <t>CAP.84.02.03 Transport rutier,  defalcat:</t>
  </si>
  <si>
    <t xml:space="preserve">Reabilitarea și modernizarea străzii Tarpiului          </t>
  </si>
  <si>
    <t xml:space="preserve">Amenajare străzi în zonele noi de Locuințe mun B-ta, et.IV -str Tabara    </t>
  </si>
  <si>
    <t>,Amenajarea de străzi în zonele noi de Locuințe din municipiul Bistrita  - etapa a 3-a -strada  Remus Cristian Bucur</t>
  </si>
  <si>
    <t>Coridor de mobilitate  str L Blaga</t>
  </si>
  <si>
    <t xml:space="preserve">Coridor de mobilitate durabilă aferent Râului Bistrita </t>
  </si>
  <si>
    <t xml:space="preserve">Coridor verde de mobilitate urbana în centrul istoric al municipiului Bistrita
</t>
  </si>
  <si>
    <t xml:space="preserve">Pasaj   rutier subteran  str Garii-str Tarpiului </t>
  </si>
  <si>
    <t>Obiective investiții</t>
  </si>
  <si>
    <t xml:space="preserve">  Valoare credite de angajament  propuse                               </t>
  </si>
  <si>
    <t>Suma propusă a se utiliza din excedent</t>
  </si>
  <si>
    <t>la HCL nr.</t>
  </si>
  <si>
    <t>Anexa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</si>
</sst>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name val="Times New Roman"/>
      <family val="1"/>
    </font>
    <font>
      <b/>
      <sz val="12"/>
      <color rgb="FF7030A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u/>
      <sz val="12"/>
      <color theme="1"/>
      <name val="Times New Roman"/>
      <family val="1"/>
    </font>
    <font>
      <sz val="12"/>
      <color rgb="FF7030A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1" fontId="7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6" fillId="3" borderId="0" xfId="0" applyFont="1" applyFill="1" applyAlignment="1">
      <alignment vertical="center" wrapText="1"/>
    </xf>
    <xf numFmtId="0" fontId="2" fillId="0" borderId="0" xfId="0" applyFont="1"/>
    <xf numFmtId="16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_bvc 2007 investitii incontin" xfId="1" xr:uid="{058290FB-BB19-44AB-979D-0991AE8E7E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7E1E-DD46-4622-8DB8-A95E1869030F}">
  <dimension ref="A1:C82"/>
  <sheetViews>
    <sheetView tabSelected="1" view="pageBreakPreview" zoomScaleNormal="100" zoomScaleSheetLayoutView="100" workbookViewId="0">
      <selection activeCell="B2" sqref="B2:C2"/>
    </sheetView>
  </sheetViews>
  <sheetFormatPr defaultRowHeight="15.75" x14ac:dyDescent="0.25"/>
  <cols>
    <col min="1" max="1" width="62.28515625" style="2" customWidth="1"/>
    <col min="2" max="2" width="13.140625" style="2" customWidth="1"/>
    <col min="3" max="3" width="12.5703125" style="2" customWidth="1"/>
    <col min="4" max="16384" width="9.140625" style="2"/>
  </cols>
  <sheetData>
    <row r="1" spans="1:3" x14ac:dyDescent="0.25">
      <c r="A1" s="1"/>
      <c r="B1" s="26" t="s">
        <v>78</v>
      </c>
      <c r="C1" s="26"/>
    </row>
    <row r="2" spans="1:3" x14ac:dyDescent="0.25">
      <c r="A2" s="3"/>
      <c r="B2" s="26" t="s">
        <v>77</v>
      </c>
      <c r="C2" s="26"/>
    </row>
    <row r="3" spans="1:3" x14ac:dyDescent="0.25">
      <c r="A3" s="27" t="s">
        <v>0</v>
      </c>
      <c r="B3" s="27"/>
      <c r="C3" s="27"/>
    </row>
    <row r="4" spans="1:3" ht="27.75" customHeight="1" x14ac:dyDescent="0.25">
      <c r="A4" s="27" t="s">
        <v>1</v>
      </c>
      <c r="B4" s="27"/>
      <c r="C4" s="27"/>
    </row>
    <row r="5" spans="1:3" x14ac:dyDescent="0.25">
      <c r="A5" s="27"/>
      <c r="B5" s="27"/>
      <c r="C5" s="27"/>
    </row>
    <row r="6" spans="1:3" x14ac:dyDescent="0.25">
      <c r="A6" s="28" t="s">
        <v>74</v>
      </c>
      <c r="B6" s="28" t="s">
        <v>75</v>
      </c>
      <c r="C6" s="29" t="s">
        <v>76</v>
      </c>
    </row>
    <row r="7" spans="1:3" x14ac:dyDescent="0.25">
      <c r="A7" s="28"/>
      <c r="B7" s="28"/>
      <c r="C7" s="29"/>
    </row>
    <row r="8" spans="1:3" ht="27" customHeight="1" x14ac:dyDescent="0.25">
      <c r="A8" s="28"/>
      <c r="B8" s="28"/>
      <c r="C8" s="29"/>
    </row>
    <row r="9" spans="1:3" ht="27" customHeight="1" x14ac:dyDescent="0.25">
      <c r="A9" s="4" t="s">
        <v>2</v>
      </c>
      <c r="B9" s="18">
        <f>B10+B11+B12+B23+B31+B32+B65+B69+B73</f>
        <v>208906</v>
      </c>
      <c r="C9" s="18">
        <f>C10+C11+C12+C23+C31+C32+C65+C69+C73</f>
        <v>6188</v>
      </c>
    </row>
    <row r="10" spans="1:3" x14ac:dyDescent="0.25">
      <c r="A10" s="4" t="s">
        <v>3</v>
      </c>
      <c r="B10" s="19">
        <v>0</v>
      </c>
      <c r="C10" s="19">
        <v>0</v>
      </c>
    </row>
    <row r="11" spans="1:3" x14ac:dyDescent="0.25">
      <c r="A11" s="4" t="s">
        <v>4</v>
      </c>
      <c r="B11" s="19">
        <v>0</v>
      </c>
      <c r="C11" s="19">
        <v>0</v>
      </c>
    </row>
    <row r="12" spans="1:3" x14ac:dyDescent="0.25">
      <c r="A12" s="4" t="s">
        <v>5</v>
      </c>
      <c r="B12" s="18">
        <f>B13+B16+B20</f>
        <v>21705</v>
      </c>
      <c r="C12" s="18">
        <f>C13+C16+C20</f>
        <v>1734</v>
      </c>
    </row>
    <row r="13" spans="1:3" x14ac:dyDescent="0.25">
      <c r="A13" s="5" t="s">
        <v>6</v>
      </c>
      <c r="B13" s="20">
        <f>SUM(B14:B15)</f>
        <v>6871</v>
      </c>
      <c r="C13" s="20">
        <f>SUM(C14:C15)</f>
        <v>161</v>
      </c>
    </row>
    <row r="14" spans="1:3" ht="31.5" x14ac:dyDescent="0.25">
      <c r="A14" s="6" t="s">
        <v>7</v>
      </c>
      <c r="B14" s="21">
        <v>1800</v>
      </c>
      <c r="C14" s="21">
        <f>584-500</f>
        <v>84</v>
      </c>
    </row>
    <row r="15" spans="1:3" ht="31.5" x14ac:dyDescent="0.25">
      <c r="A15" s="6" t="s">
        <v>8</v>
      </c>
      <c r="B15" s="21">
        <v>5071</v>
      </c>
      <c r="C15" s="21">
        <f>77</f>
        <v>77</v>
      </c>
    </row>
    <row r="16" spans="1:3" x14ac:dyDescent="0.25">
      <c r="A16" s="5" t="s">
        <v>9</v>
      </c>
      <c r="B16" s="22">
        <f>SUM(B17:B19)</f>
        <v>8743</v>
      </c>
      <c r="C16" s="22">
        <f>SUM(C17:C19)</f>
        <v>776</v>
      </c>
    </row>
    <row r="17" spans="1:3" x14ac:dyDescent="0.25">
      <c r="A17" s="6" t="s">
        <v>10</v>
      </c>
      <c r="B17" s="23">
        <v>8743</v>
      </c>
      <c r="C17" s="24">
        <f>20+70</f>
        <v>90</v>
      </c>
    </row>
    <row r="18" spans="1:3" x14ac:dyDescent="0.25">
      <c r="A18" s="6" t="s">
        <v>11</v>
      </c>
      <c r="B18" s="23"/>
      <c r="C18" s="23">
        <f>20+10+1956-1300</f>
        <v>686</v>
      </c>
    </row>
    <row r="19" spans="1:3" x14ac:dyDescent="0.25">
      <c r="A19" s="7" t="s">
        <v>12</v>
      </c>
      <c r="B19" s="22">
        <v>0</v>
      </c>
      <c r="C19" s="22">
        <v>0</v>
      </c>
    </row>
    <row r="20" spans="1:3" x14ac:dyDescent="0.25">
      <c r="A20" s="5" t="s">
        <v>13</v>
      </c>
      <c r="B20" s="19">
        <f>SUM(B21:B22)</f>
        <v>6091</v>
      </c>
      <c r="C20" s="19">
        <f>SUM(C21:C22)</f>
        <v>797</v>
      </c>
    </row>
    <row r="21" spans="1:3" ht="31.5" x14ac:dyDescent="0.25">
      <c r="A21" s="6" t="s">
        <v>14</v>
      </c>
      <c r="B21" s="24"/>
      <c r="C21" s="24">
        <v>716</v>
      </c>
    </row>
    <row r="22" spans="1:3" ht="31.5" x14ac:dyDescent="0.25">
      <c r="A22" s="6" t="s">
        <v>15</v>
      </c>
      <c r="B22" s="24">
        <v>6091</v>
      </c>
      <c r="C22" s="24">
        <f>1+80+0</f>
        <v>81</v>
      </c>
    </row>
    <row r="23" spans="1:3" x14ac:dyDescent="0.25">
      <c r="A23" s="4" t="s">
        <v>16</v>
      </c>
      <c r="B23" s="19">
        <f>B24+B25+B26+B30</f>
        <v>12058</v>
      </c>
      <c r="C23" s="19">
        <f>C24+C25+C26+C30</f>
        <v>673</v>
      </c>
    </row>
    <row r="24" spans="1:3" x14ac:dyDescent="0.25">
      <c r="A24" s="9" t="s">
        <v>17</v>
      </c>
      <c r="B24" s="19">
        <v>0</v>
      </c>
      <c r="C24" s="19">
        <v>0</v>
      </c>
    </row>
    <row r="25" spans="1:3" ht="31.5" x14ac:dyDescent="0.25">
      <c r="A25" s="9" t="s">
        <v>18</v>
      </c>
      <c r="B25" s="25">
        <v>0</v>
      </c>
      <c r="C25" s="25">
        <v>0</v>
      </c>
    </row>
    <row r="26" spans="1:3" ht="31.5" x14ac:dyDescent="0.25">
      <c r="A26" s="8" t="s">
        <v>19</v>
      </c>
      <c r="B26" s="25">
        <f>SUM(B27:B28)+B29</f>
        <v>12058</v>
      </c>
      <c r="C26" s="25">
        <f>SUM(C27:C28)+C29</f>
        <v>673</v>
      </c>
    </row>
    <row r="27" spans="1:3" x14ac:dyDescent="0.25">
      <c r="A27" s="6" t="s">
        <v>20</v>
      </c>
      <c r="B27" s="21"/>
      <c r="C27" s="24">
        <v>330</v>
      </c>
    </row>
    <row r="28" spans="1:3" x14ac:dyDescent="0.25">
      <c r="A28" s="6" t="s">
        <v>21</v>
      </c>
      <c r="B28" s="21">
        <v>12058</v>
      </c>
      <c r="C28" s="24">
        <f>5+338</f>
        <v>343</v>
      </c>
    </row>
    <row r="29" spans="1:3" x14ac:dyDescent="0.25">
      <c r="A29" s="10" t="s">
        <v>22</v>
      </c>
      <c r="B29" s="25">
        <v>0</v>
      </c>
      <c r="C29" s="25">
        <v>0</v>
      </c>
    </row>
    <row r="30" spans="1:3" ht="31.5" x14ac:dyDescent="0.25">
      <c r="A30" s="9" t="s">
        <v>23</v>
      </c>
      <c r="B30" s="25">
        <v>0</v>
      </c>
      <c r="C30" s="25">
        <v>0</v>
      </c>
    </row>
    <row r="31" spans="1:3" x14ac:dyDescent="0.25">
      <c r="A31" s="4" t="s">
        <v>24</v>
      </c>
      <c r="B31" s="19">
        <v>0</v>
      </c>
      <c r="C31" s="19">
        <v>0</v>
      </c>
    </row>
    <row r="32" spans="1:3" x14ac:dyDescent="0.25">
      <c r="A32" s="4" t="s">
        <v>25</v>
      </c>
      <c r="B32" s="19">
        <f>B33+B35+B37+B39</f>
        <v>74057</v>
      </c>
      <c r="C32" s="19">
        <f>C33+C35+C37+C39</f>
        <v>1395</v>
      </c>
    </row>
    <row r="33" spans="1:3" x14ac:dyDescent="0.25">
      <c r="A33" s="9" t="s">
        <v>26</v>
      </c>
      <c r="B33" s="25">
        <f>SUM(B34:B34)</f>
        <v>0</v>
      </c>
      <c r="C33" s="25">
        <f>SUM(C34:C34)</f>
        <v>166</v>
      </c>
    </row>
    <row r="34" spans="1:3" x14ac:dyDescent="0.25">
      <c r="A34" s="6" t="s">
        <v>27</v>
      </c>
      <c r="B34" s="24"/>
      <c r="C34" s="24">
        <v>166</v>
      </c>
    </row>
    <row r="35" spans="1:3" x14ac:dyDescent="0.25">
      <c r="A35" s="9" t="s">
        <v>28</v>
      </c>
      <c r="B35" s="25">
        <f>SUM(B36:B36)</f>
        <v>5900</v>
      </c>
      <c r="C35" s="25">
        <f>SUM(C36:C36)</f>
        <v>0</v>
      </c>
    </row>
    <row r="36" spans="1:3" ht="31.5" x14ac:dyDescent="0.25">
      <c r="A36" s="6" t="s">
        <v>29</v>
      </c>
      <c r="B36" s="24">
        <v>5900</v>
      </c>
      <c r="C36" s="24">
        <v>0</v>
      </c>
    </row>
    <row r="37" spans="1:3" x14ac:dyDescent="0.25">
      <c r="A37" s="9" t="s">
        <v>30</v>
      </c>
      <c r="B37" s="25">
        <f>SUM(B38:B38)</f>
        <v>12000</v>
      </c>
      <c r="C37" s="25">
        <f>SUM(C38:C38)</f>
        <v>213</v>
      </c>
    </row>
    <row r="38" spans="1:3" x14ac:dyDescent="0.25">
      <c r="A38" s="6" t="s">
        <v>31</v>
      </c>
      <c r="B38" s="24">
        <v>12000</v>
      </c>
      <c r="C38" s="24">
        <f>0+213+0</f>
        <v>213</v>
      </c>
    </row>
    <row r="39" spans="1:3" ht="31.5" x14ac:dyDescent="0.25">
      <c r="A39" s="9" t="s">
        <v>32</v>
      </c>
      <c r="B39" s="25">
        <f>B40+B63</f>
        <v>56157</v>
      </c>
      <c r="C39" s="25">
        <f>C40+C63</f>
        <v>1016</v>
      </c>
    </row>
    <row r="40" spans="1:3" ht="31.5" x14ac:dyDescent="0.25">
      <c r="A40" s="10" t="s">
        <v>33</v>
      </c>
      <c r="B40" s="25">
        <f>B41+B43+B45+B49+B56+B57+B61+B62</f>
        <v>56157</v>
      </c>
      <c r="C40" s="25">
        <f>C41+C43+C45+C49+C56+C57+C61+C62</f>
        <v>1016</v>
      </c>
    </row>
    <row r="41" spans="1:3" x14ac:dyDescent="0.25">
      <c r="A41" s="6" t="s">
        <v>34</v>
      </c>
      <c r="B41" s="24">
        <f>SUM(B42:B42)</f>
        <v>3300</v>
      </c>
      <c r="C41" s="24">
        <f>SUM(C42:C42)</f>
        <v>0</v>
      </c>
    </row>
    <row r="42" spans="1:3" ht="31.5" x14ac:dyDescent="0.25">
      <c r="A42" s="6" t="s">
        <v>35</v>
      </c>
      <c r="B42" s="24">
        <f>3200+100</f>
        <v>3300</v>
      </c>
      <c r="C42" s="24">
        <v>0</v>
      </c>
    </row>
    <row r="43" spans="1:3" x14ac:dyDescent="0.25">
      <c r="A43" s="6" t="s">
        <v>36</v>
      </c>
      <c r="B43" s="24">
        <f>SUM(B44:B44)</f>
        <v>100</v>
      </c>
      <c r="C43" s="24">
        <f>SUM(C44:C44)</f>
        <v>37</v>
      </c>
    </row>
    <row r="44" spans="1:3" ht="31.5" x14ac:dyDescent="0.25">
      <c r="A44" s="6" t="s">
        <v>37</v>
      </c>
      <c r="B44" s="24">
        <v>100</v>
      </c>
      <c r="C44" s="24">
        <v>37</v>
      </c>
    </row>
    <row r="45" spans="1:3" x14ac:dyDescent="0.25">
      <c r="A45" s="11" t="s">
        <v>38</v>
      </c>
      <c r="B45" s="24">
        <f>SUM(B46:B48)</f>
        <v>47364</v>
      </c>
      <c r="C45" s="24">
        <f t="shared" ref="C45" si="0">SUM(C46:C48)</f>
        <v>200</v>
      </c>
    </row>
    <row r="46" spans="1:3" ht="31.5" x14ac:dyDescent="0.25">
      <c r="A46" s="6" t="s">
        <v>39</v>
      </c>
      <c r="B46" s="24">
        <v>33381</v>
      </c>
      <c r="C46" s="24">
        <v>140</v>
      </c>
    </row>
    <row r="47" spans="1:3" ht="31.5" x14ac:dyDescent="0.25">
      <c r="A47" s="6" t="s">
        <v>40</v>
      </c>
      <c r="B47" s="24">
        <v>12000</v>
      </c>
      <c r="C47" s="24">
        <v>60</v>
      </c>
    </row>
    <row r="48" spans="1:3" x14ac:dyDescent="0.25">
      <c r="A48" s="6" t="s">
        <v>41</v>
      </c>
      <c r="B48" s="24">
        <v>1983</v>
      </c>
      <c r="C48" s="24">
        <v>0</v>
      </c>
    </row>
    <row r="49" spans="1:3" x14ac:dyDescent="0.25">
      <c r="A49" s="6" t="s">
        <v>42</v>
      </c>
      <c r="B49" s="24">
        <f>SUM(B50:B55)</f>
        <v>5393</v>
      </c>
      <c r="C49" s="24">
        <f>SUM(C50:C55)</f>
        <v>242</v>
      </c>
    </row>
    <row r="50" spans="1:3" x14ac:dyDescent="0.25">
      <c r="A50" s="12" t="s">
        <v>43</v>
      </c>
      <c r="B50" s="24">
        <v>70</v>
      </c>
      <c r="C50" s="24">
        <v>0</v>
      </c>
    </row>
    <row r="51" spans="1:3" x14ac:dyDescent="0.25">
      <c r="A51" s="6" t="s">
        <v>44</v>
      </c>
      <c r="B51" s="24">
        <v>100</v>
      </c>
      <c r="C51" s="24"/>
    </row>
    <row r="52" spans="1:3" x14ac:dyDescent="0.25">
      <c r="A52" s="6" t="s">
        <v>45</v>
      </c>
      <c r="B52" s="24">
        <v>100</v>
      </c>
      <c r="C52" s="24"/>
    </row>
    <row r="53" spans="1:3" x14ac:dyDescent="0.25">
      <c r="A53" s="6" t="s">
        <v>46</v>
      </c>
      <c r="B53" s="24">
        <v>4000</v>
      </c>
      <c r="C53" s="24">
        <v>0</v>
      </c>
    </row>
    <row r="54" spans="1:3" x14ac:dyDescent="0.25">
      <c r="A54" s="6" t="s">
        <v>47</v>
      </c>
      <c r="B54" s="24">
        <v>0</v>
      </c>
      <c r="C54" s="24">
        <v>119</v>
      </c>
    </row>
    <row r="55" spans="1:3" x14ac:dyDescent="0.25">
      <c r="A55" s="6" t="s">
        <v>48</v>
      </c>
      <c r="B55" s="24">
        <v>1123</v>
      </c>
      <c r="C55" s="24">
        <f>1123-1000</f>
        <v>123</v>
      </c>
    </row>
    <row r="56" spans="1:3" x14ac:dyDescent="0.25">
      <c r="A56" s="6" t="s">
        <v>49</v>
      </c>
      <c r="B56" s="24">
        <v>0</v>
      </c>
      <c r="C56" s="24">
        <v>0</v>
      </c>
    </row>
    <row r="57" spans="1:3" x14ac:dyDescent="0.25">
      <c r="A57" s="13" t="s">
        <v>50</v>
      </c>
      <c r="B57" s="25">
        <f>SUM(B58:B60)</f>
        <v>0</v>
      </c>
      <c r="C57" s="25">
        <f>SUM(C58:C60)</f>
        <v>537</v>
      </c>
    </row>
    <row r="58" spans="1:3" x14ac:dyDescent="0.25">
      <c r="A58" s="6" t="s">
        <v>51</v>
      </c>
      <c r="B58" s="24"/>
      <c r="C58" s="24">
        <v>179</v>
      </c>
    </row>
    <row r="59" spans="1:3" x14ac:dyDescent="0.25">
      <c r="A59" s="6" t="s">
        <v>52</v>
      </c>
      <c r="B59" s="24"/>
      <c r="C59" s="24">
        <v>179</v>
      </c>
    </row>
    <row r="60" spans="1:3" x14ac:dyDescent="0.25">
      <c r="A60" s="6" t="s">
        <v>53</v>
      </c>
      <c r="B60" s="24"/>
      <c r="C60" s="24">
        <v>179</v>
      </c>
    </row>
    <row r="61" spans="1:3" x14ac:dyDescent="0.25">
      <c r="A61" s="10" t="s">
        <v>54</v>
      </c>
      <c r="B61" s="25">
        <v>0</v>
      </c>
      <c r="C61" s="25">
        <v>0</v>
      </c>
    </row>
    <row r="62" spans="1:3" x14ac:dyDescent="0.25">
      <c r="A62" s="10" t="s">
        <v>55</v>
      </c>
      <c r="B62" s="25">
        <v>0</v>
      </c>
      <c r="C62" s="25">
        <v>0</v>
      </c>
    </row>
    <row r="63" spans="1:3" ht="31.5" x14ac:dyDescent="0.25">
      <c r="A63" s="10" t="s">
        <v>56</v>
      </c>
      <c r="B63" s="25">
        <v>0</v>
      </c>
      <c r="C63" s="25">
        <v>0</v>
      </c>
    </row>
    <row r="64" spans="1:3" x14ac:dyDescent="0.25">
      <c r="A64" s="10" t="s">
        <v>22</v>
      </c>
      <c r="B64" s="25">
        <v>0</v>
      </c>
      <c r="C64" s="25">
        <v>0</v>
      </c>
    </row>
    <row r="65" spans="1:3" x14ac:dyDescent="0.25">
      <c r="A65" s="4" t="s">
        <v>57</v>
      </c>
      <c r="B65" s="19">
        <f>B66+B67</f>
        <v>13183</v>
      </c>
      <c r="C65" s="19">
        <f>C66+C67</f>
        <v>0</v>
      </c>
    </row>
    <row r="66" spans="1:3" x14ac:dyDescent="0.25">
      <c r="A66" s="9" t="s">
        <v>58</v>
      </c>
      <c r="B66" s="25">
        <v>0</v>
      </c>
      <c r="C66" s="25">
        <v>0</v>
      </c>
    </row>
    <row r="67" spans="1:3" x14ac:dyDescent="0.25">
      <c r="A67" s="9" t="s">
        <v>59</v>
      </c>
      <c r="B67" s="25">
        <f>SUM(B68:B68)</f>
        <v>13183</v>
      </c>
      <c r="C67" s="25">
        <f>SUM(C68:C68)</f>
        <v>0</v>
      </c>
    </row>
    <row r="68" spans="1:3" ht="31.5" x14ac:dyDescent="0.25">
      <c r="A68" s="6" t="s">
        <v>60</v>
      </c>
      <c r="B68" s="24">
        <v>13183</v>
      </c>
      <c r="C68" s="24"/>
    </row>
    <row r="69" spans="1:3" ht="31.5" x14ac:dyDescent="0.25">
      <c r="A69" s="4" t="s">
        <v>61</v>
      </c>
      <c r="B69" s="19">
        <f t="shared" ref="B69:C69" si="1">B70</f>
        <v>40550</v>
      </c>
      <c r="C69" s="19">
        <f t="shared" si="1"/>
        <v>519</v>
      </c>
    </row>
    <row r="70" spans="1:3" ht="31.5" x14ac:dyDescent="0.25">
      <c r="A70" s="9" t="s">
        <v>62</v>
      </c>
      <c r="B70" s="25">
        <f>SUM(B71:B72)</f>
        <v>40550</v>
      </c>
      <c r="C70" s="25">
        <f>SUM(C71:C72)</f>
        <v>519</v>
      </c>
    </row>
    <row r="71" spans="1:3" x14ac:dyDescent="0.25">
      <c r="A71" s="14" t="s">
        <v>63</v>
      </c>
      <c r="B71" s="24">
        <v>15550</v>
      </c>
      <c r="C71" s="24">
        <f>0+362+1</f>
        <v>363</v>
      </c>
    </row>
    <row r="72" spans="1:3" x14ac:dyDescent="0.25">
      <c r="A72" s="6" t="s">
        <v>64</v>
      </c>
      <c r="B72" s="24">
        <v>25000</v>
      </c>
      <c r="C72" s="24">
        <f>0+155+1</f>
        <v>156</v>
      </c>
    </row>
    <row r="73" spans="1:3" x14ac:dyDescent="0.25">
      <c r="A73" s="4" t="s">
        <v>65</v>
      </c>
      <c r="B73" s="19">
        <f>B74</f>
        <v>47353</v>
      </c>
      <c r="C73" s="19">
        <f t="shared" ref="C73" si="2">C74</f>
        <v>1867</v>
      </c>
    </row>
    <row r="74" spans="1:3" x14ac:dyDescent="0.25">
      <c r="A74" s="9" t="s">
        <v>66</v>
      </c>
      <c r="B74" s="25">
        <f>SUM(B75:B81)</f>
        <v>47353</v>
      </c>
      <c r="C74" s="25">
        <f>SUM(C75:C81)</f>
        <v>1867</v>
      </c>
    </row>
    <row r="75" spans="1:3" x14ac:dyDescent="0.25">
      <c r="A75" s="6" t="s">
        <v>67</v>
      </c>
      <c r="B75" s="24"/>
      <c r="C75" s="24">
        <v>325</v>
      </c>
    </row>
    <row r="76" spans="1:3" ht="31.5" x14ac:dyDescent="0.25">
      <c r="A76" s="6" t="s">
        <v>68</v>
      </c>
      <c r="B76" s="24">
        <v>3700</v>
      </c>
      <c r="C76" s="24">
        <v>0</v>
      </c>
    </row>
    <row r="77" spans="1:3" ht="31.5" x14ac:dyDescent="0.25">
      <c r="A77" s="6" t="s">
        <v>69</v>
      </c>
      <c r="B77" s="24">
        <v>1100</v>
      </c>
      <c r="C77" s="24">
        <v>0</v>
      </c>
    </row>
    <row r="78" spans="1:3" x14ac:dyDescent="0.25">
      <c r="A78" s="6" t="s">
        <v>70</v>
      </c>
      <c r="B78" s="24">
        <v>553</v>
      </c>
      <c r="C78" s="24">
        <v>0</v>
      </c>
    </row>
    <row r="79" spans="1:3" x14ac:dyDescent="0.25">
      <c r="A79" s="6" t="s">
        <v>71</v>
      </c>
      <c r="B79" s="24"/>
      <c r="C79" s="21">
        <v>113</v>
      </c>
    </row>
    <row r="80" spans="1:3" ht="47.25" x14ac:dyDescent="0.25">
      <c r="A80" s="6" t="s">
        <v>72</v>
      </c>
      <c r="B80" s="24"/>
      <c r="C80" s="21">
        <v>1021</v>
      </c>
    </row>
    <row r="81" spans="1:3" x14ac:dyDescent="0.25">
      <c r="A81" s="6" t="s">
        <v>73</v>
      </c>
      <c r="B81" s="24">
        <v>42000</v>
      </c>
      <c r="C81" s="24">
        <v>408</v>
      </c>
    </row>
    <row r="82" spans="1:3" x14ac:dyDescent="0.25">
      <c r="A82" s="15"/>
      <c r="B82" s="16"/>
      <c r="C82" s="17"/>
    </row>
  </sheetData>
  <mergeCells count="8">
    <mergeCell ref="B1:C1"/>
    <mergeCell ref="B2:C2"/>
    <mergeCell ref="A3:C3"/>
    <mergeCell ref="A4:C4"/>
    <mergeCell ref="A6:A8"/>
    <mergeCell ref="B6:B8"/>
    <mergeCell ref="C6:C8"/>
    <mergeCell ref="A5:C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Foaie1</vt:lpstr>
      <vt:lpstr>Foaie1!Zona_de_imprimat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Nicolae Scurtu</dc:creator>
  <cp:lastModifiedBy>Anca-Emilia SUCIU</cp:lastModifiedBy>
  <cp:lastPrinted>2024-01-22T13:17:24Z</cp:lastPrinted>
  <dcterms:created xsi:type="dcterms:W3CDTF">2024-01-22T12:59:53Z</dcterms:created>
  <dcterms:modified xsi:type="dcterms:W3CDTF">2024-01-23T08:23:35Z</dcterms:modified>
</cp:coreProperties>
</file>