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D:\Anca\HOTARARI\An 2022\10. 26.05.2022\07. PH raport.final.PAED.Conventia.Primarilor\anexe\"/>
    </mc:Choice>
  </mc:AlternateContent>
  <xr:revisionPtr revIDLastSave="0" documentId="13_ncr:1_{B524BB60-4573-4FA5-841A-92CC639BEB32}" xr6:coauthVersionLast="47" xr6:coauthVersionMax="47" xr10:uidLastSave="{00000000-0000-0000-0000-000000000000}"/>
  <bookViews>
    <workbookView xWindow="-120" yWindow="-120" windowWidth="29040" windowHeight="15840" tabRatio="650" xr2:uid="{00000000-000D-0000-FFFF-FFFF00000000}"/>
  </bookViews>
  <sheets>
    <sheet name="Strategia globala" sheetId="1" r:id="rId1"/>
    <sheet name="IME 2020 " sheetId="15" r:id="rId2"/>
    <sheet name="Stadiu implementare masuri" sheetId="10"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30" i="15" l="1"/>
  <c r="R31" i="15"/>
  <c r="R32" i="15"/>
  <c r="R35" i="15" s="1"/>
  <c r="R33" i="15"/>
  <c r="R34" i="15"/>
  <c r="C35" i="15"/>
  <c r="D35" i="15"/>
  <c r="D41" i="15" s="1"/>
  <c r="E35" i="15"/>
  <c r="E41" i="15" s="1"/>
  <c r="F35" i="15"/>
  <c r="G35" i="15"/>
  <c r="H35" i="15"/>
  <c r="H41" i="15" s="1"/>
  <c r="I35" i="15"/>
  <c r="I41" i="15" s="1"/>
  <c r="J35" i="15"/>
  <c r="K35" i="15"/>
  <c r="L35" i="15"/>
  <c r="L41" i="15" s="1"/>
  <c r="M35" i="15"/>
  <c r="M41" i="15" s="1"/>
  <c r="N35" i="15"/>
  <c r="O35" i="15"/>
  <c r="P35" i="15"/>
  <c r="P41" i="15" s="1"/>
  <c r="Q35" i="15"/>
  <c r="Q41" i="15" s="1"/>
  <c r="R37" i="15"/>
  <c r="R38" i="15"/>
  <c r="R39" i="15"/>
  <c r="C40" i="15"/>
  <c r="D40" i="15"/>
  <c r="E40" i="15"/>
  <c r="F40" i="15"/>
  <c r="F41" i="15" s="1"/>
  <c r="G40" i="15"/>
  <c r="H40" i="15"/>
  <c r="I40" i="15"/>
  <c r="J40" i="15"/>
  <c r="K40" i="15"/>
  <c r="L40" i="15"/>
  <c r="M40" i="15"/>
  <c r="N40" i="15"/>
  <c r="O40" i="15"/>
  <c r="P40" i="15"/>
  <c r="Q40" i="15"/>
  <c r="R40" i="15"/>
  <c r="C41" i="15"/>
  <c r="G41" i="15"/>
  <c r="J41" i="15"/>
  <c r="K41" i="15"/>
  <c r="N41" i="15"/>
  <c r="O41" i="15"/>
  <c r="C53" i="15"/>
  <c r="R53" i="15" s="1"/>
  <c r="E53" i="15"/>
  <c r="C54" i="15"/>
  <c r="R54" i="15" s="1"/>
  <c r="E54" i="15"/>
  <c r="E58" i="15" s="1"/>
  <c r="E68" i="15" s="1"/>
  <c r="C55" i="15"/>
  <c r="E55" i="15"/>
  <c r="R55" i="15"/>
  <c r="C56" i="15"/>
  <c r="R56" i="15" s="1"/>
  <c r="R57" i="15"/>
  <c r="D58" i="15"/>
  <c r="D68" i="15" s="1"/>
  <c r="F58" i="15"/>
  <c r="F68" i="15" s="1"/>
  <c r="G58" i="15"/>
  <c r="H58" i="15"/>
  <c r="I58" i="15"/>
  <c r="J58" i="15"/>
  <c r="J68" i="15" s="1"/>
  <c r="K58" i="15"/>
  <c r="L58" i="15"/>
  <c r="M58" i="15"/>
  <c r="N58" i="15"/>
  <c r="N68" i="15" s="1"/>
  <c r="O58" i="15"/>
  <c r="P58" i="15"/>
  <c r="Q58" i="15"/>
  <c r="H60" i="15"/>
  <c r="I60" i="15"/>
  <c r="H61" i="15"/>
  <c r="R61" i="15"/>
  <c r="H62" i="15"/>
  <c r="R62" i="15" s="1"/>
  <c r="I62" i="15"/>
  <c r="C63" i="15"/>
  <c r="D63" i="15"/>
  <c r="E63" i="15"/>
  <c r="F63" i="15"/>
  <c r="G63" i="15"/>
  <c r="I63" i="15"/>
  <c r="J63" i="15"/>
  <c r="K63" i="15"/>
  <c r="L63" i="15"/>
  <c r="M63" i="15"/>
  <c r="N63" i="15"/>
  <c r="O63" i="15"/>
  <c r="P63" i="15"/>
  <c r="Q63" i="15"/>
  <c r="G68" i="15"/>
  <c r="I68" i="15"/>
  <c r="K68" i="15"/>
  <c r="L68" i="15"/>
  <c r="M68" i="15"/>
  <c r="O68" i="15"/>
  <c r="P68" i="15"/>
  <c r="Q68" i="15"/>
  <c r="C84" i="15"/>
  <c r="D84" i="15"/>
  <c r="E84" i="15"/>
  <c r="F84" i="15"/>
  <c r="G84" i="15"/>
  <c r="H84" i="15"/>
  <c r="I84" i="15"/>
  <c r="J84" i="15"/>
  <c r="K84" i="15"/>
  <c r="L84" i="15"/>
  <c r="M84" i="15"/>
  <c r="N84" i="15"/>
  <c r="O84" i="15"/>
  <c r="C96" i="15"/>
  <c r="D96" i="15"/>
  <c r="E96" i="15"/>
  <c r="F96" i="15"/>
  <c r="G96" i="15"/>
  <c r="H96" i="15"/>
  <c r="I96" i="15"/>
  <c r="J96" i="15"/>
  <c r="K96" i="15"/>
  <c r="L96" i="15"/>
  <c r="M96" i="15"/>
  <c r="N96" i="15"/>
  <c r="H63" i="15" l="1"/>
  <c r="H68" i="15" s="1"/>
  <c r="R58" i="15"/>
  <c r="R41" i="15"/>
  <c r="C58" i="15"/>
  <c r="C68" i="15" s="1"/>
  <c r="R60" i="15"/>
  <c r="R63" i="15" s="1"/>
  <c r="R68" i="15" s="1"/>
  <c r="N134" i="10" l="1"/>
  <c r="N116" i="10"/>
  <c r="N112" i="10"/>
  <c r="N106" i="10"/>
  <c r="K143" i="10"/>
  <c r="J143" i="10"/>
  <c r="F143" i="10"/>
  <c r="L134" i="10"/>
  <c r="K134" i="10"/>
  <c r="J134" i="10"/>
  <c r="F134" i="10"/>
  <c r="L116" i="10"/>
  <c r="K116" i="10"/>
  <c r="J116" i="10"/>
  <c r="F116" i="10"/>
  <c r="L112" i="10"/>
  <c r="K112" i="10"/>
  <c r="J112" i="10"/>
  <c r="F112" i="10"/>
  <c r="L106" i="10"/>
  <c r="K106" i="10"/>
  <c r="J106" i="10"/>
  <c r="F106" i="10"/>
  <c r="N75" i="10"/>
  <c r="L75" i="10"/>
  <c r="K75" i="10"/>
  <c r="J75" i="10"/>
  <c r="F75" i="10"/>
  <c r="N69" i="10"/>
  <c r="N62" i="10"/>
  <c r="I43" i="10"/>
  <c r="I41" i="10"/>
  <c r="I27" i="10"/>
  <c r="N26" i="10"/>
  <c r="I24" i="10"/>
  <c r="I21" i="10"/>
  <c r="I20" i="10"/>
  <c r="K19" i="10"/>
  <c r="J19" i="10"/>
  <c r="F19" i="10"/>
  <c r="J156" i="10" l="1"/>
  <c r="L19" i="10"/>
  <c r="L156" i="10" s="1"/>
  <c r="N19" i="10"/>
  <c r="N156" i="10" s="1"/>
  <c r="K156" i="10"/>
  <c r="F156" i="10"/>
</calcChain>
</file>

<file path=xl/sharedStrings.xml><?xml version="1.0" encoding="utf-8"?>
<sst xmlns="http://schemas.openxmlformats.org/spreadsheetml/2006/main" count="800" uniqueCount="456">
  <si>
    <t>3)</t>
  </si>
  <si>
    <t>2)</t>
  </si>
  <si>
    <t>1)</t>
  </si>
  <si>
    <t>Anul de referinţă</t>
  </si>
  <si>
    <r>
      <t>Obiectivul global de reducere a emisiilor CO</t>
    </r>
    <r>
      <rPr>
        <sz val="8"/>
        <rFont val="Calibri"/>
        <family val="2"/>
      </rPr>
      <t>2</t>
    </r>
  </si>
  <si>
    <t>Reducere absolută</t>
  </si>
  <si>
    <t>Reducere per capita</t>
  </si>
  <si>
    <t>¨</t>
  </si>
  <si>
    <t>Populaţia - estimare 2020</t>
  </si>
  <si>
    <t xml:space="preserve">Viziune </t>
  </si>
  <si>
    <t>Ţinta pe permen lung</t>
  </si>
  <si>
    <t xml:space="preserve">%  </t>
  </si>
  <si>
    <t xml:space="preserve">Anul </t>
  </si>
  <si>
    <t>(Max. 700 caractere)</t>
  </si>
  <si>
    <t>Coordonarea şi structurile organizaţionale create/desemnate</t>
  </si>
  <si>
    <t>Ţinta 2020</t>
  </si>
  <si>
    <t>4)</t>
  </si>
  <si>
    <t>Loc(uri) de muncă echivalent(e) cu normă întreagă</t>
  </si>
  <si>
    <t>Elaborare PAED</t>
  </si>
  <si>
    <t>Alte structuri</t>
  </si>
  <si>
    <t>Resurse umane alocate</t>
  </si>
  <si>
    <t>Implementare PAED*</t>
  </si>
  <si>
    <t>*: Obligatoriu să bifaţi cel puţin o căsuţă</t>
  </si>
  <si>
    <t>5)</t>
  </si>
  <si>
    <t>Implicarea părţilor interesate şi a cetăţenilor</t>
  </si>
  <si>
    <t>6)</t>
  </si>
  <si>
    <t>implementare PAED</t>
  </si>
  <si>
    <t>□ Agenţie de energie locală/regională</t>
  </si>
  <si>
    <r>
      <rPr>
        <b/>
        <sz val="11"/>
        <rFont val="Calibri"/>
        <family val="2"/>
        <scheme val="minor"/>
      </rPr>
      <t xml:space="preserve">□ </t>
    </r>
    <r>
      <rPr>
        <sz val="11"/>
        <rFont val="Calibri"/>
        <family val="2"/>
        <scheme val="minor"/>
      </rPr>
      <t>Consultant extern</t>
    </r>
  </si>
  <si>
    <r>
      <rPr>
        <b/>
        <sz val="11"/>
        <rFont val="Calibri"/>
        <family val="2"/>
        <scheme val="minor"/>
      </rPr>
      <t xml:space="preserve">□ </t>
    </r>
    <r>
      <rPr>
        <sz val="11"/>
        <rFont val="Calibri"/>
        <family val="2"/>
        <scheme val="minor"/>
      </rPr>
      <t>Alte structuri</t>
    </r>
  </si>
  <si>
    <r>
      <rPr>
        <b/>
        <sz val="11"/>
        <rFont val="Calibri"/>
        <family val="2"/>
        <scheme val="minor"/>
      </rPr>
      <t xml:space="preserve">□ </t>
    </r>
    <r>
      <rPr>
        <sz val="11"/>
        <rFont val="Calibri"/>
        <family val="2"/>
        <scheme val="minor"/>
      </rPr>
      <t xml:space="preserve">Agenţie de energie locală/regională                                   </t>
    </r>
  </si>
  <si>
    <r>
      <rPr>
        <sz val="12"/>
        <rFont val="Calibri"/>
        <family val="2"/>
        <scheme val="minor"/>
      </rPr>
      <t>□</t>
    </r>
    <r>
      <rPr>
        <sz val="10"/>
        <rFont val="Calibri"/>
        <family val="2"/>
        <scheme val="minor"/>
      </rPr>
      <t xml:space="preserve"> Coordonator teritorial "Convenţia Primarilor"</t>
    </r>
  </si>
  <si>
    <t>Total</t>
  </si>
  <si>
    <t>Perioada de timp</t>
  </si>
  <si>
    <t>nr. ani</t>
  </si>
  <si>
    <t>Buget general estimat pentru</t>
  </si>
  <si>
    <t>7)</t>
  </si>
  <si>
    <t xml:space="preserve">Surse de finanțare prevăzute </t>
  </si>
  <si>
    <t>pentru implementare PAED</t>
  </si>
  <si>
    <r>
      <rPr>
        <b/>
        <sz val="8"/>
        <rFont val="Calibri"/>
        <family val="2"/>
        <scheme val="minor"/>
      </rPr>
      <t>Specificaţi %</t>
    </r>
    <r>
      <rPr>
        <b/>
        <sz val="10"/>
        <rFont val="Arial"/>
        <family val="2"/>
      </rPr>
      <t xml:space="preserve"> </t>
    </r>
  </si>
  <si>
    <t>8)</t>
  </si>
  <si>
    <t>Măsuri de monitorizare</t>
  </si>
  <si>
    <t xml:space="preserve"> </t>
  </si>
  <si>
    <t>BISTRIŢA - ORAŞ VERDE !</t>
  </si>
  <si>
    <t>CM2.Amenajare si modernizare “Camin pentru persoane varstnice, str. M. Kogalniceanu nr. 23, mun. Bistrita</t>
  </si>
  <si>
    <t>CM5.Reabilitare fatada si sarpanta la sediu Primariei municipiului Bistrita P-ta Centrala 6</t>
  </si>
  <si>
    <t xml:space="preserve">CM8. Reabilitare Sediu cladire Patrimoniu, Str. Gh. Sincai, nr.2 Bistrița  - Primăria municipiului Bistrița </t>
  </si>
  <si>
    <t xml:space="preserve"> CM18. Consolidare și modernizare cladire internat INFOEL conf. HCL 176/30.09.2009 </t>
  </si>
  <si>
    <t>CM19.Consolidare și modernizare ateliere scoala Liceul cu program sportiv</t>
  </si>
  <si>
    <t>CM20.Consolidare și modernizare cladire clase I-IV  - Colegiul National Andrei Muresanu</t>
  </si>
  <si>
    <t>CM21.Consolidare și modernizare cladire veche - Colegiul National Andrei Muresanu- monument</t>
  </si>
  <si>
    <t>CM23. Inlocuire centrala termica sere cu centrala cu biomasa</t>
  </si>
  <si>
    <t>CM24. Reabilitare cladire Centru de Arta Traditionala "Casa cu Lei", Str. N. Titulescu, Nr.8</t>
  </si>
  <si>
    <t>CM25. Contorizare individuala a tuturor cladirilor in punctele de consum</t>
  </si>
  <si>
    <t>CR2.Modernizare / eficientizare instalații de iluminat interior - înlocuire bec filement cu becuri ecologice, schimbarea aparaturii electrocasnice cu aparate noi cu clasa de eficiență A+</t>
  </si>
  <si>
    <t>CR5.Înlocuirea sistemului de încălzire clasic sobe pe gaz, instalații termice cu centrale termice cu randament sub 70% cu instalații termice noi și centrale termice pe biomasă cu randamente mari de 94-95% pentru 400 case.</t>
  </si>
  <si>
    <t>CR6.Acordarea unor facilitati pentru persoanele care construiesc sau care prin constructia de imobile folosesc arhitectura verde (folosirea energiei solare si acoperirea fatadelor sau acoperisurilor cu multa verdeata), arhitectura bio (folosirea ca material de constructie lemnul, piatra si sticla)</t>
  </si>
  <si>
    <t>CR7.Schimbarea sistemului de incalzire apa clasic cu centrale pe biomasa la cartierele noi (ANL, locuinte sociale, Viisoara)</t>
  </si>
  <si>
    <t>IL1.Reducere putere medie/punct luminos-Modernizare sistem de iluminat public prin utilizare de corpuri noi cu surse de lumină cu eficienţă luminoasă ridicată.</t>
  </si>
  <si>
    <t>IL2.Utilizarea panourilor voltaice pentru unele extinderi de retele electrice de iluminat public - proiect pilot pe 10 strazi.</t>
  </si>
  <si>
    <t>TM1. Inlocuirea unui numar de 20 autovehicule si utilaje din parcul propriu cu vehicule avand consum redus de carburant si grad de poluare scazut.</t>
  </si>
  <si>
    <t>TM2. Inlocuirea a 50% din numarul de autoturisme detinut la aceasta data cu autoturisme electrice (10 buc.)</t>
  </si>
  <si>
    <t>TP1. Achiziţionarea a 10 autobuze urbane cu grad redus de poluare</t>
  </si>
  <si>
    <t>TP3. Dispecerizarea centralizată, urmărirea modului de exploatare şi reglarea computerizată a traficului aferent transportului public local de persoane</t>
  </si>
  <si>
    <t>TP4. Realizare de poli de transfer a călătorilor în zonele de nord-est şi sud-vest a municipiului pentru limitarea accesului autovehiculelor din transportul judetean in municipiu</t>
  </si>
  <si>
    <t>TP5. Achiziţionarea a 30 de autobuze noi cu consum redus de combustibil şi grad de poluare redus</t>
  </si>
  <si>
    <t>TP9. Realizare drum ocolitor pentru municipiul Bistrita</t>
  </si>
  <si>
    <t>TP10. Achizitionare de biciclete si punerea lor la dispozitia turistilor si cetatenilor din municipiul Bistrita-FREE CYCLE PROIECT PILOT.</t>
  </si>
  <si>
    <t>TP12.Extinderea numarului de parcaje ecologice, 1000 LOCURI DE PARCARE.</t>
  </si>
  <si>
    <t>TC1. Interzicerea accesului autovehiculelor in centrul istoric, cu exceptia autovehiculelor cu propulsie electrica</t>
  </si>
  <si>
    <t>TC3. Punere in valoare a legaturii rutiere intre DJ 173 si DJ 173C in zona Codrisor</t>
  </si>
  <si>
    <t>TC4. Pod rutier in zona Zavoaie pentru legatura DJ 173C si str. Petru Maior in zona Kaufland</t>
  </si>
  <si>
    <t>TC5. Pod rutier in zona Valea Ghinzii-Unirea pentru legatura rutiera intre DJ 173 (Valea Jelnei) si DN 17 in loc. Comp. Unirea</t>
  </si>
  <si>
    <t>TC6. Realizare inel de legatura intre DN 17 si Str. Simion Mandrescu</t>
  </si>
  <si>
    <t>PL1.Parc Energetic pentru producere de energie electrică -  Putere instalată 5 MW cu producție de 7.800 Mwh/an pe un teren de circa 10 Ha</t>
  </si>
  <si>
    <t>PL2.Realizarea de plantatii de salcie energetica pe o suprafaţă de minim 10 ha</t>
  </si>
  <si>
    <t>ÎNCĂLZIREA / RĂCIREA URBANĂ LOCALĂ, CHP:</t>
  </si>
  <si>
    <t>P1. Realizare Registru spaţii verzi</t>
  </si>
  <si>
    <t>P5. Realizarea de perdele verzi de protectie pe perimetrul zonelor industriale si de servicii.</t>
  </si>
  <si>
    <t>P6.Finalizare P.U.G.  Includere principii de eficienţă energetică în PUG.</t>
  </si>
  <si>
    <t>P7.Proiect demonstrativ REŢEAUA ECO (Lama, P-ţa Decebal, Gara) Scoala Eco- Piata Eco, Strada iluminata exclusiv cu panouri fotovoltaice, Locuri de joacă eco, Staţii de auto eco.</t>
  </si>
  <si>
    <t>PT3. Instituirea, prin HCL, a unei taxe de acces in municipiu a mijloacelor de transport marfă, diferenţiată în funcţie de norma de poluare a fiecărui autovehicul.</t>
  </si>
  <si>
    <t>A2.Implementarea la nivelul Primăriei municipiului Bistriţa a sistemului de management al mediului ISO 14001.</t>
  </si>
  <si>
    <t>A3.. Achizitia tuturor mijloacelor de transport si a utilajelor din programul de achizitie cu norma de poluare minim EURO 4</t>
  </si>
  <si>
    <t>A4.Achiziţionare aplicaţie informatică EMS privind managementul consumurilor energetice şi apă pt. clădiri</t>
  </si>
  <si>
    <t xml:space="preserve">S1.Implementarea Conceptului  “Primăria Verde”  - Elaborare cod de conduită eco cu titlul "Primăria Verde": ex. Întrerupere energie electrică în intervalul orar 12-13; Obligativitate deconectare aparatură electrică la părăsirea locului de muncă </t>
  </si>
  <si>
    <t>S3. Elaborare Strategie de dezvoltare urbană.</t>
  </si>
  <si>
    <r>
      <t>N1.</t>
    </r>
    <r>
      <rPr>
        <sz val="8"/>
        <rFont val="Calibri"/>
        <family val="2"/>
      </rPr>
      <t xml:space="preserve"> Organizarea de campanii de informare cu privire la modalităţile de reducere a emisiilor de CO2 (promovarea deplasării cu mijloace de transport în comun, bicicleta sau pe jos) şi a necesităţii colectării selective a deşeurilor (concursuri dotate cu premii). </t>
    </r>
  </si>
  <si>
    <r>
      <t>N2.</t>
    </r>
    <r>
      <rPr>
        <sz val="8"/>
        <rFont val="Calibri"/>
        <family val="2"/>
      </rPr>
      <t xml:space="preserve"> Mediatizarea acţiunilor Primăriei municipiului Bistriţa care vizează Planul de Acţiune privind Energia Durabilă</t>
    </r>
  </si>
  <si>
    <r>
      <t>N3</t>
    </r>
    <r>
      <rPr>
        <sz val="8"/>
        <rFont val="Calibri"/>
        <family val="2"/>
      </rPr>
      <t>. Constituirea "echipelor energiei" în şcolile oraşului</t>
    </r>
  </si>
  <si>
    <r>
      <t>N5</t>
    </r>
    <r>
      <rPr>
        <sz val="8"/>
        <rFont val="Calibri"/>
        <family val="2"/>
      </rPr>
      <t>. „Zona Verde” RoRec şi EcoTic:  în 2010-2011 s-au amenajat  în 17 unităţi de învăţământ, CIEE şi sediu central primărie</t>
    </r>
  </si>
  <si>
    <t>Arhitect şef</t>
  </si>
  <si>
    <t></t>
  </si>
  <si>
    <t xml:space="preserve">Viziunea pe termen lung pentru municipiul Bistriţa este de a deveni până în anul 2050 un oraş care să utilizeze în mod inteligent resursele energetice, să aibă un consum energetic scăzut şi în acelaşi timp un nivel ridicat al calităţii vieţii. </t>
  </si>
  <si>
    <t>Prin Dispoziţia Primarului nr. 1817/26.08.2010 privind stabilirea unor măsuri pentru elaborarea şi implementarea Planului de Acţiune privind Energia Durabilă în municipiul Bistriţa au fost numite două structuri interne de elaborare, implementare şi monitorizare PAED: un comitet de coordonare şI o comisie tehnică.</t>
  </si>
  <si>
    <t xml:space="preserve">Comitetul de coordonare este format din preşedinte - primarul municipiului Bistriţa şi 7 membri - viceprimar, arhitect-şef, director tehnic, director economic, director patrimoniu, director servicii publice, director integrare europeană.  Comisia tehnică este formată dintr-un coordonator - şef serviciu transport, administrare circulaţie şi 9 membri - reprezentanţii compartimentului energetic, compartimentului imobile învăţământ şi sănătate, serviciului transport, administrare circulaţie, compartimentului protecţia mediului, serviciului comunicare şi relaţii publice.  Au fost numiţi 17 responsabili energetici pentru clădirile unităţilor de învăţământ aparţinând celor 17 nuclee financiare, respectiv 6 responsabili energetici pentru clădirile în care funcţionează structurile primăriei.     </t>
  </si>
  <si>
    <r>
      <t>În urma evaluării PAED Bistriţa efectuată în 2011,   Biroul european "Convenţia Primarilor" a recomandat introducerea în Inventarul de monitorizare al emisiilor de CO</t>
    </r>
    <r>
      <rPr>
        <sz val="8"/>
        <rFont val="Calibri"/>
        <family val="2"/>
        <scheme val="minor"/>
      </rPr>
      <t>2</t>
    </r>
    <r>
      <rPr>
        <sz val="10"/>
        <rFont val="Calibri"/>
        <family val="2"/>
        <scheme val="minor"/>
      </rPr>
      <t xml:space="preserve"> a valorilor aferente sectorului terţiar. Ca urmare, în colaborare cu Camera de Comerţ şi Industrie Bistriţa au fost selectate dintr-o listă de 1680 agenţi economici locali un număr de 100 agenţi economici activi şi care deţin clădiri cu consumuri energetice semnificative. Numărul reacţiilor pozitive au fost reduse, mai concret 23 instituţii publice şi 15 agenţi economici, justificat prin faptul că municipalitatea nu poate obliga aceste instituţii să furnizeze astfel de date dar şi datorită declinului economic în general.</t>
    </r>
  </si>
  <si>
    <t xml:space="preserve">   Model pentru planul de acţiune privind energia durabilă (SEAP)</t>
  </si>
  <si>
    <t>Anul inventarului</t>
  </si>
  <si>
    <t>Instrucţiuni</t>
  </si>
  <si>
    <r>
      <t xml:space="preserve">Semnatarii pactului care își calculează emisiile de CO2 pe cap de locuitor sunt rugați să precizeze numărul de locuitori </t>
    </r>
    <r>
      <rPr>
        <u/>
        <sz val="11"/>
        <rFont val="Calibri"/>
        <family val="2"/>
      </rPr>
      <t>din anul inventarului</t>
    </r>
    <r>
      <rPr>
        <sz val="11"/>
        <rFont val="Calibri"/>
        <family val="2"/>
      </rPr>
      <t>:</t>
    </r>
  </si>
  <si>
    <t>Factorii de emisie</t>
  </si>
  <si>
    <t>Vă rugăm să bifați căsuța corespunzătoare:</t>
  </si>
  <si>
    <t xml:space="preserve">Factorii standard de emisie în conformitate cu principiile IPCC </t>
  </si>
  <si>
    <t>Factori de emisie</t>
  </si>
  <si>
    <t xml:space="preserve">Factorii LCA (Evaluarea ciclului de viață) </t>
  </si>
  <si>
    <t>Unitate de raportare a emisiilor</t>
  </si>
  <si>
    <t xml:space="preserve">Emisii de CO2 </t>
  </si>
  <si>
    <t xml:space="preserve">Emisii echivalent CO2 </t>
  </si>
  <si>
    <t>Rezultatele-cheie ale inventarului de bază al emisiilor</t>
  </si>
  <si>
    <t>Legenda culorilor și a simbolurilor:</t>
  </si>
  <si>
    <t>Căsuțele verzi sunt câmpuri obligatorii</t>
  </si>
  <si>
    <t>Câmpurile gri nu sunt editabile</t>
  </si>
  <si>
    <t>A. Consumul final de energie</t>
  </si>
  <si>
    <t>A se nota că pentru separarea zecimalelor se folosește punctul [.]. Nu se permite separarea miilor.</t>
  </si>
  <si>
    <t>Categorie</t>
  </si>
  <si>
    <r>
      <t xml:space="preserve">CONSUMUL FINAL DE ENERGIE </t>
    </r>
    <r>
      <rPr>
        <b/>
        <sz val="12"/>
        <rFont val="Calibri"/>
        <family val="2"/>
      </rPr>
      <t>[MWh]</t>
    </r>
  </si>
  <si>
    <t>Electricitate</t>
  </si>
  <si>
    <t>Încălzire/răcire</t>
  </si>
  <si>
    <t>Combustibili fosili</t>
  </si>
  <si>
    <t>Energie din surse regenerabile</t>
  </si>
  <si>
    <t xml:space="preserve">Gaz natural </t>
  </si>
  <si>
    <t>Gaz lichid</t>
  </si>
  <si>
    <t>Păcură</t>
  </si>
  <si>
    <t>Motorină</t>
  </si>
  <si>
    <t>Benzină</t>
  </si>
  <si>
    <t>Lignit</t>
  </si>
  <si>
    <t>Cărbune</t>
  </si>
  <si>
    <t>Alți combustibili fosili</t>
  </si>
  <si>
    <t>Uleiuri din plante</t>
  </si>
  <si>
    <t>Biocombustibil</t>
  </si>
  <si>
    <t>Alte tipuri de biomasă</t>
  </si>
  <si>
    <t>Energie termică solară</t>
  </si>
  <si>
    <t>Energie geotermală</t>
  </si>
  <si>
    <r>
      <t xml:space="preserve">CLĂDIRI, </t>
    </r>
    <r>
      <rPr>
        <b/>
        <sz val="12"/>
        <color indexed="9"/>
        <rFont val="Calibri"/>
        <family val="2"/>
      </rPr>
      <t>ECHIPAMENTE/INSTALAȚII ȘI INDUSTRII:</t>
    </r>
  </si>
  <si>
    <r>
      <t xml:space="preserve">Clădiri, </t>
    </r>
    <r>
      <rPr>
        <sz val="11"/>
        <rFont val="Calibri"/>
        <family val="2"/>
      </rPr>
      <t>echipamente/instalații municipale</t>
    </r>
  </si>
  <si>
    <t>Clădiri rezidențiale</t>
  </si>
  <si>
    <t>Iluminatul public municipal</t>
  </si>
  <si>
    <t>Industrii (cu excepția industriilor implicate în schema UE de comercializare a certificatelor de emisii - ETS)</t>
  </si>
  <si>
    <t>Subtotal clădiri, echipamente/instalații și industrii</t>
  </si>
  <si>
    <t>TRANSPORT:</t>
  </si>
  <si>
    <t xml:space="preserve">Parcul municipal </t>
  </si>
  <si>
    <t>Transportul public</t>
  </si>
  <si>
    <t xml:space="preserve">Transportul privat și comercial </t>
  </si>
  <si>
    <t>Subtotal transport</t>
  </si>
  <si>
    <r>
      <t>Achizițiile municipale de energie electrică ecologică certificată</t>
    </r>
    <r>
      <rPr>
        <sz val="10"/>
        <rFont val="Calibri"/>
        <family val="2"/>
      </rPr>
      <t xml:space="preserve"> (dacă este cazul) </t>
    </r>
    <r>
      <rPr>
        <b/>
        <sz val="11"/>
        <rFont val="Calibri"/>
        <family val="2"/>
      </rPr>
      <t>[MWh]:</t>
    </r>
  </si>
  <si>
    <r>
      <t xml:space="preserve">Factorul de emisie de CO2 pentru achizițiile de energie electrică ecologică certificată </t>
    </r>
    <r>
      <rPr>
        <sz val="11"/>
        <rFont val="Calibri"/>
        <family val="2"/>
      </rPr>
      <t>(pentru abordarea LCA)</t>
    </r>
    <r>
      <rPr>
        <b/>
        <sz val="11"/>
        <rFont val="Calibri"/>
        <family val="2"/>
      </rPr>
      <t>:</t>
    </r>
  </si>
  <si>
    <t xml:space="preserve">B. Emisiile de CO2 sau echivalent CO2 </t>
  </si>
  <si>
    <t>Emisii de CO2 [t]/ emisii echivalent CO2  [t]</t>
  </si>
  <si>
    <t xml:space="preserve">Biocombustibil </t>
  </si>
  <si>
    <t>ALTELE:</t>
  </si>
  <si>
    <t>Gestionarea deșeurilor</t>
  </si>
  <si>
    <t>Gestionarea apelor reziduale</t>
  </si>
  <si>
    <t>Vă rugăm să specificați aici celelalte emisii ale dvs.</t>
  </si>
  <si>
    <r>
      <t xml:space="preserve">Factorii corespunzători privind emisiile de CO2 în </t>
    </r>
    <r>
      <rPr>
        <b/>
        <sz val="12"/>
        <rFont val="Calibri"/>
        <family val="2"/>
      </rPr>
      <t>[t/MWh]</t>
    </r>
  </si>
  <si>
    <t>Factorul de emisie de CO2 pentru electricitatea care nu este produsă la nivel local [t/MWh]</t>
  </si>
  <si>
    <t xml:space="preserve">C. Producția locală de electricitate și emisiile corespunzătoare de CO2 </t>
  </si>
  <si>
    <t>Electricitate generată local                                                                                     (cu excepția instalațiilor ETS  și a tuturor instalațiilor/unităților &gt; 20 MW)</t>
  </si>
  <si>
    <r>
      <t xml:space="preserve">Electricitate generată local </t>
    </r>
    <r>
      <rPr>
        <b/>
        <sz val="11"/>
        <rFont val="Calibri"/>
        <family val="2"/>
      </rPr>
      <t>[MWh]</t>
    </r>
  </si>
  <si>
    <r>
      <t xml:space="preserve">  Aportul vectorului energetic </t>
    </r>
    <r>
      <rPr>
        <b/>
        <sz val="12"/>
        <rFont val="Calibri"/>
        <family val="2"/>
      </rPr>
      <t>[MWh]</t>
    </r>
  </si>
  <si>
    <r>
      <t xml:space="preserve">Emisii de CO2 / echivalent CO2 </t>
    </r>
    <r>
      <rPr>
        <b/>
        <sz val="11"/>
        <rFont val="Calibri"/>
        <family val="2"/>
      </rPr>
      <t>[t]</t>
    </r>
  </si>
  <si>
    <r>
      <t xml:space="preserve">Factorii de emisie de CO2 corespunzători producției de electricitate în </t>
    </r>
    <r>
      <rPr>
        <b/>
        <sz val="11"/>
        <rFont val="Calibri"/>
        <family val="2"/>
      </rPr>
      <t>[t/MWh]</t>
    </r>
  </si>
  <si>
    <t>Abur</t>
  </si>
  <si>
    <t>Deșeuri</t>
  </si>
  <si>
    <t>Ulei din plante</t>
  </si>
  <si>
    <t>Alte energii regenerabile</t>
  </si>
  <si>
    <t>Altele</t>
  </si>
  <si>
    <t>Gaz natural</t>
  </si>
  <si>
    <t>Energie eoliană</t>
  </si>
  <si>
    <t>Energie hidroelectrică</t>
  </si>
  <si>
    <t>Energie fotovoltaică</t>
  </si>
  <si>
    <t>Cogenerarea de căldură și electricitate</t>
  </si>
  <si>
    <r>
      <t xml:space="preserve">Altele
</t>
    </r>
    <r>
      <rPr>
        <i/>
        <sz val="11"/>
        <rFont val="Calibri"/>
        <family val="2"/>
      </rPr>
      <t>Vă rugăm să specificați</t>
    </r>
    <r>
      <rPr>
        <b/>
        <i/>
        <sz val="11"/>
        <color indexed="23"/>
        <rFont val="Calibri"/>
        <family val="2"/>
      </rPr>
      <t>: _________________</t>
    </r>
    <r>
      <rPr>
        <b/>
        <i/>
        <sz val="11"/>
        <rFont val="Calibri"/>
        <family val="2"/>
      </rPr>
      <t xml:space="preserve">  </t>
    </r>
    <r>
      <rPr>
        <b/>
        <sz val="11"/>
        <rFont val="Calibri"/>
        <family val="2"/>
      </rPr>
      <t xml:space="preserve">                      </t>
    </r>
  </si>
  <si>
    <t>D. Producția locală de căldură/răcire (încălzire/răcire centrală, CP etc.) și emisiile corespunzătoare de CO2</t>
  </si>
  <si>
    <t>Încălzire/răcire generată local</t>
  </si>
  <si>
    <r>
      <t xml:space="preserve">Încălzire/răcire generată local </t>
    </r>
    <r>
      <rPr>
        <b/>
        <sz val="11"/>
        <rFont val="Calibri"/>
        <family val="2"/>
      </rPr>
      <t>[MWh]</t>
    </r>
  </si>
  <si>
    <r>
      <t xml:space="preserve">Factorii de emisie de CO2 Coresi. producției de căldură/răcire  în </t>
    </r>
    <r>
      <rPr>
        <b/>
        <sz val="11"/>
        <rFont val="Calibri"/>
        <family val="2"/>
      </rPr>
      <t>[t/MWh]</t>
    </r>
  </si>
  <si>
    <t>Centrală (Centrale) de termoficare</t>
  </si>
  <si>
    <r>
      <t xml:space="preserve">Altele
</t>
    </r>
    <r>
      <rPr>
        <i/>
        <sz val="11"/>
        <rFont val="Calibri"/>
        <family val="2"/>
      </rPr>
      <t>Vă rugăm să specificați:</t>
    </r>
    <r>
      <rPr>
        <b/>
        <i/>
        <sz val="11"/>
        <color indexed="23"/>
        <rFont val="Calibri"/>
        <family val="2"/>
      </rPr>
      <t xml:space="preserve"> _________________</t>
    </r>
  </si>
  <si>
    <t xml:space="preserve">Alte inventare ale emisiilor de CO2 </t>
  </si>
  <si>
    <r>
      <t>În cazul în care au fost realizate și alte inventare, vă rugăm să dați click</t>
    </r>
    <r>
      <rPr>
        <b/>
        <u/>
        <sz val="12"/>
        <color indexed="12"/>
        <rFont val="Calibri"/>
        <family val="2"/>
      </rPr>
      <t xml:space="preserve"> aici  -&gt;</t>
    </r>
    <r>
      <rPr>
        <b/>
        <sz val="12"/>
        <color indexed="8"/>
        <rFont val="Calibri"/>
        <family val="2"/>
      </rPr>
      <t xml:space="preserve"> pentru a le adăuga.</t>
    </r>
  </si>
  <si>
    <r>
      <t xml:space="preserve">În caz contrar, mergeți la </t>
    </r>
    <r>
      <rPr>
        <b/>
        <u/>
        <sz val="12"/>
        <color indexed="12"/>
        <rFont val="Calibri"/>
        <family val="2"/>
      </rPr>
      <t>ultima parte a modelului SEAP -&gt;</t>
    </r>
    <r>
      <rPr>
        <b/>
        <sz val="12"/>
        <color indexed="8"/>
        <rFont val="Calibri"/>
        <family val="2"/>
      </rPr>
      <t xml:space="preserve"> dedicată planului dumneavoastră de acțiune privind energia durabilă </t>
    </r>
  </si>
  <si>
    <t>DECLINAREA RESPONSABILITĂȚII: Responsabilitatea pentru conținutul prezentei publicații revine exclusiv autorilor acestui material. Aceasta nu reflectă în mod necesar opinia Comunităților Europene. Comisia Europeană nu se face responsabilă în niciun fel de utilizarea în orice scopuri a informațiilor din prezenta publicație</t>
  </si>
  <si>
    <r>
      <rPr>
        <b/>
        <sz val="12"/>
        <rFont val="Calibri"/>
        <family val="2"/>
      </rPr>
      <t xml:space="preserve">Mai multe informații pe: </t>
    </r>
    <r>
      <rPr>
        <u/>
        <sz val="12"/>
        <color indexed="12"/>
        <rFont val="Calibri"/>
        <family val="2"/>
      </rPr>
      <t>www.eumayors.eu.</t>
    </r>
  </si>
  <si>
    <t>INVENTARUL DE MONITORIZARE AL EMISIILOR</t>
  </si>
  <si>
    <t>I. Strategia globală</t>
  </si>
  <si>
    <r>
      <rPr>
        <sz val="12"/>
        <rFont val="Wingdings"/>
        <charset val="2"/>
      </rPr>
      <t>x</t>
    </r>
    <r>
      <rPr>
        <sz val="12"/>
        <rFont val="Calibri"/>
        <family val="2"/>
        <scheme val="minor"/>
      </rPr>
      <t>Resurse proprii ale Autorităţii Locale</t>
    </r>
  </si>
  <si>
    <r>
      <rPr>
        <sz val="11"/>
        <rFont val="Wingdings"/>
        <charset val="2"/>
      </rPr>
      <t>x</t>
    </r>
    <r>
      <rPr>
        <sz val="11"/>
        <rFont val="Calibri"/>
        <family val="2"/>
        <scheme val="minor"/>
      </rPr>
      <t>Autoritate locală</t>
    </r>
  </si>
  <si>
    <t xml:space="preserve">Titlul planului dumneavoastră de acțiune privind energia durabilă </t>
  </si>
  <si>
    <t>Instrucțiuni</t>
  </si>
  <si>
    <t>Data aprobării oficiale PAED</t>
  </si>
  <si>
    <t>Data primului raport de monitorizare PAED</t>
  </si>
  <si>
    <t>Data celui de-al doilea raport de monitorizare</t>
  </si>
  <si>
    <t xml:space="preserve">Data actualizării PAED </t>
  </si>
  <si>
    <t xml:space="preserve">Elementele-cheie ale planului dumneavoastră de acțiune privind energia durabilă </t>
  </si>
  <si>
    <t>Adăugare acțiune</t>
  </si>
  <si>
    <t>Anulare acțiune</t>
  </si>
  <si>
    <t>[Model SEAP online: vă rugăm să salvați informațiile pentru fiecare sector în parte. În caz contrar, toate datele dumneavoastră se vor șterge.]</t>
  </si>
  <si>
    <t xml:space="preserve">SECTOARE și domenii de acțiune
</t>
  </si>
  <si>
    <r>
      <t xml:space="preserve">Acțiuni/măsuri-cheie
</t>
    </r>
    <r>
      <rPr>
        <b/>
        <u/>
        <sz val="11"/>
        <rFont val="Calibri"/>
        <family val="2"/>
      </rPr>
      <t>pentru fiecare domeniu de acțiune</t>
    </r>
  </si>
  <si>
    <t>Serviciul, persoana sau societatea responsabilă (în cazul implicării de părți terțe)</t>
  </si>
  <si>
    <t>Implementare [anul începerii si terminarii]</t>
  </si>
  <si>
    <r>
      <t xml:space="preserve">Costurile estimative
</t>
    </r>
    <r>
      <rPr>
        <b/>
        <u/>
        <sz val="11"/>
        <rFont val="Calibri"/>
        <family val="2"/>
      </rPr>
      <t xml:space="preserve">pentru fiecare acțiune/măsură </t>
    </r>
    <r>
      <rPr>
        <b/>
        <sz val="11"/>
        <rFont val="Calibri"/>
        <family val="2"/>
      </rPr>
      <t xml:space="preserve">     [Eur]    </t>
    </r>
  </si>
  <si>
    <r>
      <t xml:space="preserve">Economia de energie estimată </t>
    </r>
    <r>
      <rPr>
        <b/>
        <u/>
        <sz val="11"/>
        <rFont val="Calibri"/>
        <family val="2"/>
      </rPr>
      <t xml:space="preserve">pt. fiecare măsură
</t>
    </r>
    <r>
      <rPr>
        <b/>
        <sz val="11"/>
        <rFont val="Calibri"/>
        <family val="2"/>
      </rPr>
      <t>[MWh/a]</t>
    </r>
  </si>
  <si>
    <r>
      <t>Producția de energie regenerabilă estimată</t>
    </r>
    <r>
      <rPr>
        <b/>
        <sz val="11"/>
        <rFont val="Calibri"/>
        <family val="2"/>
      </rPr>
      <t xml:space="preserve"> </t>
    </r>
    <r>
      <rPr>
        <b/>
        <u/>
        <sz val="11"/>
        <rFont val="Calibri"/>
        <family val="2"/>
      </rPr>
      <t xml:space="preserve">pt. fiecare măsură
</t>
    </r>
    <r>
      <rPr>
        <b/>
        <sz val="11"/>
        <rFont val="Calibri"/>
        <family val="2"/>
      </rPr>
      <t>[MWh/a]</t>
    </r>
  </si>
  <si>
    <r>
      <t xml:space="preserve">Reducere emisii CO2 estimată </t>
    </r>
    <r>
      <rPr>
        <b/>
        <u/>
        <sz val="11"/>
        <rFont val="Calibri"/>
        <family val="2"/>
      </rPr>
      <t>pt. fiecare măsură</t>
    </r>
    <r>
      <rPr>
        <b/>
        <sz val="11"/>
        <rFont val="Calibri"/>
        <family val="2"/>
      </rPr>
      <t xml:space="preserve"> [t/a]</t>
    </r>
  </si>
  <si>
    <r>
      <t xml:space="preserve">Clădiri, </t>
    </r>
    <r>
      <rPr>
        <i/>
        <sz val="11"/>
        <rFont val="Calibri"/>
        <family val="2"/>
      </rPr>
      <t>echipamente/instalații municipale</t>
    </r>
  </si>
  <si>
    <t>CM1.Reabilitare si consolidare imobil CENTRUL CULTURAL MUN. G. COSBUC Str. Albert Berger, Nr.10</t>
  </si>
  <si>
    <t>Directia Tehnica</t>
  </si>
  <si>
    <t>2011 - 2016</t>
  </si>
  <si>
    <t>2010 - 2011</t>
  </si>
  <si>
    <t>2011 - 2018</t>
  </si>
  <si>
    <t>2011 - 2013</t>
  </si>
  <si>
    <t>2012 - 2016</t>
  </si>
  <si>
    <t xml:space="preserve">Directia Tehnica  </t>
  </si>
  <si>
    <t>CM9.Reabilitare Sală de sport la Școala Generală nr.3 - Avram Iancu - Bistrița  str.1 Decembrie</t>
  </si>
  <si>
    <t>2011-  2018</t>
  </si>
  <si>
    <t>CM10..Reabilitare Sală de sport la Școala Generală nr.5 - Lucian Blaga - Bistrița  str.Garoafei nr.8</t>
  </si>
  <si>
    <t xml:space="preserve">CM11. Reabilitarea si modernizarea Scolii gimnaziale „Lucian Blaga” </t>
  </si>
  <si>
    <t xml:space="preserve">CM14. Reabilitare şi modernizare Gradinita cu program prelungit nr. 3 si Cresa nr.3, str. Aleea Plaiesului </t>
  </si>
  <si>
    <t xml:space="preserve"> CM15. Reabilitare şi modernizare Gradinita cu program prelungit „Casuta cu Povesti” si Cresa nr.2, str. Zimbrului nr.9 </t>
  </si>
  <si>
    <t>2011-  2012</t>
  </si>
  <si>
    <t>2010-2012</t>
  </si>
  <si>
    <t>CM22.Eficientizarea iluminatului in spatiile comune (holuri, bai, casa scarii) in cladirile administrative ale Primariei municipiului Bistrita, prin montarea de senzori de prezenta.</t>
  </si>
  <si>
    <t>Compartiment Energetic</t>
  </si>
  <si>
    <t>DSP</t>
  </si>
  <si>
    <t>2011 - 2020</t>
  </si>
  <si>
    <t>2012- 2014</t>
  </si>
  <si>
    <t xml:space="preserve">CM26.Centru de promovare pentru energie regenerabilă – str. N. Balcescu (PT. nr. 19) </t>
  </si>
  <si>
    <t>2016-2020</t>
  </si>
  <si>
    <t xml:space="preserve">                 97.26</t>
  </si>
  <si>
    <t xml:space="preserve">CM27. Creare incubator de afaceri, inclusiv dezvoltarea serviciilor aferente </t>
  </si>
  <si>
    <t xml:space="preserve">CM28. Dispecerat operativ Poliţia Locală Bistriţa – Reabilitare imobil str. Gării nr.32 (Punct Termic nr.4) </t>
  </si>
  <si>
    <t>CM29. Consolidarea si modernizarea Corpului A apartinand Colegiului National Liviu Rebreanu, Municipiul Bistrita</t>
  </si>
  <si>
    <t xml:space="preserve">CM30. Restaurarea Bisericii Evanghelice CA in vederea introducerii sale in circuitul turistic international </t>
  </si>
  <si>
    <t xml:space="preserve">CM32. Locuinte  protejate pentru persoanele varstnice </t>
  </si>
  <si>
    <t xml:space="preserve">CM33. Centru multifunctional pentru activitati sociale - Reabilitarea si modernizarea imobil din str. Trandafirilor </t>
  </si>
  <si>
    <t xml:space="preserve">CM34. Centru de zi pentru persoane varstnice - reabilitarea si modernizarea imobilului str. O. Goga </t>
  </si>
  <si>
    <t xml:space="preserve">CM35. Constructie imobil nou pentru Gradinita nr. 2, str. Nicolae Balcescu nr.38 A, municipiul Bistrita </t>
  </si>
  <si>
    <t xml:space="preserve">CM36. Reabilitare si modernizare  Scoala Gimnaziala nr.1 </t>
  </si>
  <si>
    <t xml:space="preserve">CM38. Reabilitare și modernizare Liceul Tehnologic Agricol </t>
  </si>
  <si>
    <t xml:space="preserve">CM39. Reabilitare si modernizare Colegiul Tehnic „Grigore Moisil” </t>
  </si>
  <si>
    <t xml:space="preserve">CM40. Complex de agrement acvatic - Aquapark Bistrita </t>
  </si>
  <si>
    <r>
      <t xml:space="preserve">Clădiri, </t>
    </r>
    <r>
      <rPr>
        <i/>
        <sz val="11"/>
        <rFont val="Calibri"/>
        <family val="2"/>
      </rPr>
      <t>echipamente/instalații terțiare (nemunicipale)</t>
    </r>
  </si>
  <si>
    <t>Clădiri rezidenţiale</t>
  </si>
  <si>
    <t>2011- 2020</t>
  </si>
  <si>
    <t>2010- 2020</t>
  </si>
  <si>
    <t>Arhitect Sef</t>
  </si>
  <si>
    <t>2012-2020</t>
  </si>
  <si>
    <t>Direcţia Patrimoniu</t>
  </si>
  <si>
    <t>2015-2020</t>
  </si>
  <si>
    <t>Direcţia Servicii Publice</t>
  </si>
  <si>
    <t>2013-2020</t>
  </si>
  <si>
    <t>2012- 2018</t>
  </si>
  <si>
    <r>
      <t xml:space="preserve">Industriile (cu excepția industriilor implicate în schema UE de comercializare a certificatelor de emisii - ETS) şi </t>
    </r>
    <r>
      <rPr>
        <i/>
        <sz val="11"/>
        <color indexed="8"/>
        <rFont val="Calibri"/>
        <family val="2"/>
      </rPr>
      <t>IMM-urile</t>
    </r>
  </si>
  <si>
    <t>Altele - vă rugăm să specificaţi: __________________________________
______________________________________________________</t>
  </si>
  <si>
    <t xml:space="preserve">Parcul auto municipal </t>
  </si>
  <si>
    <t>POLITIA LOCALA</t>
  </si>
  <si>
    <t xml:space="preserve">Transportul public </t>
  </si>
  <si>
    <t>2011-2012</t>
  </si>
  <si>
    <t>2015- 2018</t>
  </si>
  <si>
    <t>2018- 2023</t>
  </si>
  <si>
    <t xml:space="preserve">TP8.Amenajare pista de ciclisti in municipiul Bistrita  Construction of bycicle lanes in the city                                                                            </t>
  </si>
  <si>
    <t>2012- 2020</t>
  </si>
  <si>
    <t>DIE</t>
  </si>
  <si>
    <t xml:space="preserve">TP11. Linie verde de transport public pe traseul Viişoara - Centrul Istoric - Unirea </t>
  </si>
  <si>
    <t>2010-2018</t>
  </si>
  <si>
    <t xml:space="preserve">TP15. Reabilitare si modernizare infrastructurii rutiere de pe str. Tarpiului </t>
  </si>
  <si>
    <t xml:space="preserve">TP16. Reabilitare si modernizare strazi in zona centrala </t>
  </si>
  <si>
    <t>TP17. Drum de acces si utilitati aferente amplasamentului complexului sportiv polivalent din Municipiul Bistrita Access street and utilities connected to the sports centre of the city</t>
  </si>
  <si>
    <t xml:space="preserve">Transportul privat şi comercial </t>
  </si>
  <si>
    <t>TC2. Realizarea de legatura rutiera intre str. Artarilor si str. Colibitei (Aviz CFR)</t>
  </si>
  <si>
    <t>2012- 2016</t>
  </si>
  <si>
    <t>Altele - vă rugăm să specificaţi:</t>
  </si>
  <si>
    <t>PRODUCȚIA LOCALĂ DE ELECTRICITATE:</t>
  </si>
  <si>
    <t>Hidroelectrică</t>
  </si>
  <si>
    <t>Eoliană</t>
  </si>
  <si>
    <t>Fotovoltaică</t>
  </si>
  <si>
    <t>Altele - vă rugăm să specificați:</t>
  </si>
  <si>
    <t>Ocolul Sivic RA</t>
  </si>
  <si>
    <t>2014-2020</t>
  </si>
  <si>
    <t>Centrală de termoficare</t>
  </si>
  <si>
    <t>PLANIFICAREA TERITORIULUI:</t>
  </si>
  <si>
    <t>Planificarea urbană strategică</t>
  </si>
  <si>
    <t>2011-2015</t>
  </si>
  <si>
    <t>2011-2020</t>
  </si>
  <si>
    <t>P10. Regenerare urbana a centrului istoric Bistrița -Etapa II Urban regeneration of historical centre Bistrita - Phase II</t>
  </si>
  <si>
    <t>P11. Modernizare Piata Centrala Upgrade of Piata Centrala</t>
  </si>
  <si>
    <t>Planificarea transporturilor / mobilității</t>
  </si>
  <si>
    <r>
      <t xml:space="preserve">PT1. Studiu fezabilitate amenajare parcare </t>
    </r>
    <r>
      <rPr>
        <strike/>
        <sz val="8"/>
        <rFont val="Calibri"/>
        <family val="2"/>
      </rPr>
      <t>subterana</t>
    </r>
    <r>
      <rPr>
        <sz val="8"/>
        <rFont val="Calibri"/>
        <family val="2"/>
      </rPr>
      <t xml:space="preserve"> supraterana, str. Bistricioarei.</t>
    </r>
  </si>
  <si>
    <t xml:space="preserve">PT2. Parcare subterana in Piata M. Eminescu </t>
  </si>
  <si>
    <t>Politia Locala</t>
  </si>
  <si>
    <t>2011-2014</t>
  </si>
  <si>
    <t>PT4. Instituirea, prin HCL, a unor taxe de acces a autovehiculelor în zona centrală ("libera trecere" diferentiată)</t>
  </si>
  <si>
    <t xml:space="preserve">PT5. Elaborare Plan de Mobilitate Urbană Durabilă pentru municipiul Bistrita </t>
  </si>
  <si>
    <t>2014-2016</t>
  </si>
  <si>
    <t xml:space="preserve">Standarde pentru renovări și noi construcții </t>
  </si>
  <si>
    <t>O.S.M. Bistrita</t>
  </si>
  <si>
    <t>ACHIZIŢIILE PUBLICE DE PRODUSE ȘI SERVICII:</t>
  </si>
  <si>
    <t>Cerințele/standardele de eficiență energetică</t>
  </si>
  <si>
    <t xml:space="preserve"> A11.Selectarea agenţilor economici pe criterii de eficienta energetica si aportul la protectia mediului.</t>
  </si>
  <si>
    <t>Serv. Achizitii</t>
  </si>
  <si>
    <t>iun.2010-oct. 2010</t>
  </si>
  <si>
    <t>Cerințele/standardele privind energia din surse regenerabile</t>
  </si>
  <si>
    <t>Altele - vă rugăm să specificați: ________________________________</t>
  </si>
  <si>
    <t xml:space="preserve"> S2. Utilizarea unui procent de minim 10% din bugetul local alocat achiziţiilor pentru achiziţii verzi.
</t>
  </si>
  <si>
    <t>Serviciul Achizitii Publice</t>
  </si>
  <si>
    <t>2011-2013</t>
  </si>
  <si>
    <t>LUCRUL CU CETĂŢENII ȘI PĂRŢILE INTERESATE:</t>
  </si>
  <si>
    <t>Servicii de consultanță</t>
  </si>
  <si>
    <t xml:space="preserve">Sprijin financiar şi granturi </t>
  </si>
  <si>
    <t>Sensibilizare și networking la nivel local</t>
  </si>
  <si>
    <t>2008-2020</t>
  </si>
  <si>
    <r>
      <t>N4</t>
    </r>
    <r>
      <rPr>
        <sz val="8"/>
        <rFont val="Calibri"/>
        <family val="2"/>
      </rPr>
      <t>. Constientizarea populatiei,  in special  a tinerilor, cu privire la importanta reducerii consumului de energie; plan de actiune cu obiective de reducere a emisiilor de CO2 - pana in 2020 - cu prezentarea unui Raport de implementare a Planului de actiune (pt. evaluare, verificare si monitorizare) Saptamana Energiei.</t>
    </r>
  </si>
  <si>
    <t>2010-2015</t>
  </si>
  <si>
    <t>Formare profesională şi educare</t>
  </si>
  <si>
    <t>Altele - vă rugăm să specificaţi: __________________________________</t>
  </si>
  <si>
    <r>
      <t>ALTE SECTOARE</t>
    </r>
    <r>
      <rPr>
        <b/>
        <sz val="11"/>
        <color indexed="9"/>
        <rFont val="Calibri"/>
        <family val="2"/>
      </rPr>
      <t xml:space="preserve"> - </t>
    </r>
    <r>
      <rPr>
        <b/>
        <i/>
        <sz val="11"/>
        <color indexed="23"/>
        <rFont val="Calibri"/>
        <family val="2"/>
      </rPr>
      <t>Vă rugăm să specificați: _____________________</t>
    </r>
  </si>
  <si>
    <t>TOTAL:</t>
  </si>
  <si>
    <t xml:space="preserve">Adresă web </t>
  </si>
  <si>
    <t>Link direct către website-ul SEAP-ului dvs. (dacă există):</t>
  </si>
  <si>
    <t>Finalizat</t>
  </si>
  <si>
    <t>In curs</t>
  </si>
  <si>
    <t>Nedemarat</t>
  </si>
  <si>
    <t xml:space="preserve">Nedemarat
</t>
  </si>
  <si>
    <t>finalizat</t>
  </si>
  <si>
    <t>nedemarat</t>
  </si>
  <si>
    <t xml:space="preserve">TP7. Realizarea unei linii de transport "Metrou de suprafata"  Saratel -Livezile, pe actuala infrastructura a caii ferate, coroborat cu reorganizarea liniilor de transport public  si stabilirea ca punct terminus pentru transportul CF, statia Saratel. </t>
  </si>
  <si>
    <t>Nedemaraat</t>
  </si>
  <si>
    <t>Permanent</t>
  </si>
  <si>
    <t>TP13.Inlocuire semafoare cu  sensuri giratorii. (Se vor realiza 8 sensuri giratorii) completare cu 2 pana in 2020)</t>
  </si>
  <si>
    <t xml:space="preserve">CR1.Înlocuire sistem clasic de furnizare a apei calde menajere cu instalație de panouri solare prin Programul Casa Verde pentru persoane fizice - 150 de case </t>
  </si>
  <si>
    <t>in curs</t>
  </si>
  <si>
    <t>CM6.Reabilitare și modernizare Centru Comunitar pentru Tineret CETIN, str. L. Rebreanu, nr.18</t>
  </si>
  <si>
    <t>TP14.Alimentarea sistemelor de semnalizare rutiera cu panouri fotovoltaice./Realizare parcometre cu panouri fotovoltaice</t>
  </si>
  <si>
    <t>TC7. Realizare trecere la nivel cu  calea ferata pe str.  L.. Blaga</t>
  </si>
  <si>
    <r>
      <t xml:space="preserve">Obiectiv de economisire energie
</t>
    </r>
    <r>
      <rPr>
        <b/>
        <u/>
        <sz val="11"/>
        <rFont val="Calibri"/>
        <family val="2"/>
      </rPr>
      <t>pt. fiecare sector</t>
    </r>
    <r>
      <rPr>
        <b/>
        <sz val="11"/>
        <rFont val="Calibri"/>
        <family val="2"/>
      </rPr>
      <t xml:space="preserve"> [MWh]
în 2018</t>
    </r>
  </si>
  <si>
    <r>
      <t xml:space="preserve">Obiectiv de producție locală energie regen. 
</t>
    </r>
    <r>
      <rPr>
        <b/>
        <u/>
        <sz val="11"/>
        <rFont val="Calibri"/>
        <family val="2"/>
      </rPr>
      <t>pt.</t>
    </r>
    <r>
      <rPr>
        <b/>
        <sz val="11"/>
        <rFont val="Calibri"/>
        <family val="2"/>
      </rPr>
      <t xml:space="preserve"> </t>
    </r>
    <r>
      <rPr>
        <b/>
        <u/>
        <sz val="11"/>
        <rFont val="Calibri"/>
        <family val="2"/>
      </rPr>
      <t>fiecare sector</t>
    </r>
    <r>
      <rPr>
        <b/>
        <sz val="11"/>
        <rFont val="Calibri"/>
        <family val="2"/>
      </rPr>
      <t xml:space="preserve"> [MWh]
 în 2018</t>
    </r>
  </si>
  <si>
    <r>
      <t xml:space="preserve">Obiectiv de reducere emisii CO2 
</t>
    </r>
    <r>
      <rPr>
        <b/>
        <u/>
        <sz val="11"/>
        <rFont val="Calibri"/>
        <family val="2"/>
      </rPr>
      <t>pt. fiecare sector</t>
    </r>
    <r>
      <rPr>
        <b/>
        <sz val="11"/>
        <rFont val="Calibri"/>
        <family val="2"/>
      </rPr>
      <t xml:space="preserve"> [t] în 2018</t>
    </r>
  </si>
  <si>
    <t>An ref.      2008</t>
  </si>
  <si>
    <t>15,573 tone CO2</t>
  </si>
  <si>
    <t>Clădiri, echip/instalații terțiare (nemunicipale)</t>
  </si>
  <si>
    <t>.</t>
  </si>
  <si>
    <t xml:space="preserve">PA1. Împăduriri terenuri degradate proprietati publice dar si private, 25 ha. (din care 12 ha în perioada 2011-2012) +6,9 ha + 3,95 ha +5,7 ha </t>
  </si>
  <si>
    <t xml:space="preserve">CM12. Consolidare si modernizare Scoala gimnaziala nr.4, cladire A, municipiul Bistrita   </t>
  </si>
  <si>
    <t>2011 - 2022</t>
  </si>
  <si>
    <t>FINALIZAT</t>
  </si>
  <si>
    <t>Realizat</t>
  </si>
  <si>
    <t>CJ</t>
  </si>
  <si>
    <t>Comp nat de investitii</t>
  </si>
  <si>
    <t>CR3.Creșterea eficienței energetice în clădirile rezidențiale. Reabilitarea termică a 487 blocuri construite inainte de 1990.  (In total 140 blocuri 6274 apartamente)</t>
  </si>
  <si>
    <r>
      <t xml:space="preserve">      11  </t>
    </r>
    <r>
      <rPr>
        <sz val="10"/>
        <rFont val="Calibri"/>
        <family val="2"/>
        <scheme val="minor"/>
      </rPr>
      <t xml:space="preserve">       nr. ani</t>
    </r>
  </si>
  <si>
    <t>Comisia tehnică desemnată în 2011 a actualizat anual consumurile enegetice din clădirile publice, iluminatul public respectiv consumul anual de combustibil pentru parcul municipal și transportul public. De asemenea, fiecare structură responsabilă pentru implementarea măsurilor PAED a transmis anual comisiei tehnice stadiul de implementare a acestora. Primul raport complet PAED a fost aprobat prin Hotărârea Consiliului Local nr.60/30.05.2013 și depus la CoMO în iunie 2013, al 2-lea - prin HCL nr. 82/24.06.2015 și al 3-lea - prin HCL nr. 216/12.12.2019. În 2017 s-a depus un raport privind stadiul măsurilor PAED aferente anului 2016.</t>
  </si>
  <si>
    <t>Stadiu implementare masuri /2020</t>
  </si>
  <si>
    <t>2011-2022</t>
  </si>
  <si>
    <r>
      <t xml:space="preserve">CM37. Reabilitare și modernizare Liceul Tehnologic de Servicii  </t>
    </r>
    <r>
      <rPr>
        <b/>
        <sz val="8"/>
        <color rgb="FFFF0000"/>
        <rFont val="Calibri"/>
        <family val="2"/>
        <charset val="238"/>
      </rPr>
      <t/>
    </r>
  </si>
  <si>
    <t xml:space="preserve">CM31. Reabilitarea și extinderea căminului cultural  Slatinita </t>
  </si>
  <si>
    <t xml:space="preserve">TP6. Reabilitare si modernizare infrastructurii rutiere de pe str.: Garii, B-dul Decebal, B-dul Andrei Muresanu, Nasaudului, Calea Moldovei), inclusiv piste de biciclete, cale de rulare dedicată transportului public, pasaj pietonal, staţii de transport public, zone pietonale si spaţii verzi                                                                  </t>
  </si>
  <si>
    <t>Data celui de-al treilea raport de monitorizare PAED</t>
  </si>
  <si>
    <t>2011 -  2023</t>
  </si>
  <si>
    <t>2011-  2022</t>
  </si>
  <si>
    <t>2011 - 2021</t>
  </si>
  <si>
    <t>2011- 2022</t>
  </si>
  <si>
    <t>2016-2022</t>
  </si>
  <si>
    <t>2016-2023</t>
  </si>
  <si>
    <t>2016-2024</t>
  </si>
  <si>
    <t>2012- 2023</t>
  </si>
  <si>
    <t>2015- 2023</t>
  </si>
  <si>
    <t>2016- 2022</t>
  </si>
  <si>
    <t>2015-2023</t>
  </si>
  <si>
    <t>2015-2022</t>
  </si>
  <si>
    <t>2012- 2025</t>
  </si>
  <si>
    <t>2012-2022</t>
  </si>
  <si>
    <t>2014-2022</t>
  </si>
  <si>
    <t>2011-2023</t>
  </si>
  <si>
    <t>2013- 2023</t>
  </si>
  <si>
    <t>2014- 2023</t>
  </si>
  <si>
    <t>2012-2023</t>
  </si>
  <si>
    <t>2010-2020</t>
  </si>
  <si>
    <t>2011- 2019</t>
  </si>
  <si>
    <t xml:space="preserve">In curs </t>
  </si>
  <si>
    <t>Raport final implementare PAED</t>
  </si>
  <si>
    <t>II. Inventarul de monitorizare al emisiilor (IME) 2020</t>
  </si>
  <si>
    <t>STADIU IMPLEMENTARE MĂSURI PAED</t>
  </si>
  <si>
    <t>Implicarea actorilor locali</t>
  </si>
  <si>
    <t>Actori locali implicați</t>
  </si>
  <si>
    <t>Grad de implicare</t>
  </si>
  <si>
    <t>Metode utilizate</t>
  </si>
  <si>
    <t>Scop</t>
  </si>
  <si>
    <t>Ridicat</t>
  </si>
  <si>
    <t>Moderat</t>
  </si>
  <si>
    <t>Scăzut</t>
  </si>
  <si>
    <t>Nu știu</t>
  </si>
  <si>
    <t>sondaj de opinie</t>
  </si>
  <si>
    <t>informare</t>
  </si>
  <si>
    <t>atelier de lucru</t>
  </si>
  <si>
    <t>focus grup</t>
  </si>
  <si>
    <t>consultare</t>
  </si>
  <si>
    <t>consiliere</t>
  </si>
  <si>
    <t>co-elaborare</t>
  </si>
  <si>
    <t>implementare</t>
  </si>
  <si>
    <t>Universitate</t>
  </si>
  <si>
    <t>Sector privat și de afaceri</t>
  </si>
  <si>
    <t>Asociatii comerciale</t>
  </si>
  <si>
    <t>Cetateni</t>
  </si>
  <si>
    <t>ONG&amp;Societatea civila</t>
  </si>
  <si>
    <t>Invatamant</t>
  </si>
  <si>
    <t>Altele (specificati)</t>
  </si>
  <si>
    <t>Actori locali, alții decât cei din autoritatea publică locală</t>
  </si>
  <si>
    <t>Structuri si/sau agenții sub-guvernamentale</t>
  </si>
  <si>
    <t>Structuri guvernamentale si/sau agenții nationale</t>
  </si>
  <si>
    <t>juriu cetatenesc</t>
  </si>
  <si>
    <t xml:space="preserve">decizii in colaborare </t>
  </si>
  <si>
    <t>9)</t>
  </si>
  <si>
    <t>Categoria</t>
  </si>
  <si>
    <t>altele (specificati)</t>
  </si>
  <si>
    <t>Actori la alte nivele de guvernanță</t>
  </si>
  <si>
    <t>Autoritate publica locală (departamente/personal)</t>
  </si>
  <si>
    <t>Externe</t>
  </si>
  <si>
    <r>
      <rPr>
        <sz val="12"/>
        <rFont val="Wingdings"/>
        <charset val="2"/>
      </rPr>
      <t>x</t>
    </r>
    <r>
      <rPr>
        <sz val="12"/>
        <rFont val="Calibri"/>
        <family val="2"/>
        <scheme val="minor"/>
      </rPr>
      <t>Fonduri publice</t>
    </r>
  </si>
  <si>
    <r>
      <rPr>
        <sz val="12"/>
        <rFont val="Wingdings"/>
        <charset val="2"/>
      </rPr>
      <t>x</t>
    </r>
    <r>
      <rPr>
        <sz val="12"/>
        <rFont val="Calibri"/>
        <family val="2"/>
        <scheme val="minor"/>
      </rPr>
      <t>Fonduri private</t>
    </r>
  </si>
  <si>
    <t>Nealocate</t>
  </si>
  <si>
    <r>
      <rPr>
        <b/>
        <sz val="11"/>
        <rFont val="Calibri"/>
        <family val="2"/>
        <scheme val="minor"/>
      </rPr>
      <t xml:space="preserve">□ </t>
    </r>
    <r>
      <rPr>
        <sz val="11"/>
        <rFont val="Calibri"/>
        <family val="2"/>
        <scheme val="minor"/>
      </rPr>
      <t>Coordonator teritorial "Convenţia Primarilor"</t>
    </r>
  </si>
  <si>
    <r>
      <t>Total (</t>
    </r>
    <r>
      <rPr>
        <sz val="10"/>
        <rFont val="Calibri"/>
        <family val="2"/>
        <charset val="238"/>
      </rPr>
      <t>€)</t>
    </r>
  </si>
  <si>
    <t>Măsuri de atenuare schimbări climatice (%)</t>
  </si>
  <si>
    <t>Măsuri de adaptare la schimbări climatice (%)</t>
  </si>
  <si>
    <t xml:space="preserve">Buget general prevăzut pentru implementare PAED </t>
  </si>
  <si>
    <t xml:space="preserve">Buget cheltuit până în prezent </t>
  </si>
  <si>
    <t>Total (€)</t>
  </si>
  <si>
    <t>47.346.918</t>
  </si>
  <si>
    <t>485.634.590</t>
  </si>
  <si>
    <t>P2. Elaborarea strategiei spatiilor verzi pe termen mediu si lung pt. atingerea obiectivelor stabilite in PLAM si a tintei de 30mp/loc.</t>
  </si>
  <si>
    <t>P3. Identificarea zonelor verzi degradate si extinderea zonelor cu vegetatie; parcuri verzi in mai multe zone din oras (cel putin un parc la 1 km distanta de fiecare zona locuita</t>
  </si>
  <si>
    <t xml:space="preserve">P4. Reducerea treptata a suprafetei construite din zone mai putin dezvoltate  </t>
  </si>
  <si>
    <t xml:space="preserve">CM3.Reabilitarea termică a cladirii din str. Alexandru Odobescu nr.17 cu functiunea de servicii de colectare a taxelor si impozitelor locale </t>
  </si>
  <si>
    <t xml:space="preserve">CM4.Reabilitare si consolidare imobil Piata Centrala nr.2, Municipiul Bistrita – In vederea introducerii in circuitul turistic a monumentului istoric „Primaria Veche” </t>
  </si>
  <si>
    <t xml:space="preserve"> CM16. Reabilitare şi modernizare Gradinita cu program prelungit nr. 12 si Cresa nr.4, str. A. Muresanu  </t>
  </si>
  <si>
    <t xml:space="preserve"> CM17. Reabilitare şi modernizare imobil pentru gradinita cu program normal, str. Intrarea Castanului   </t>
  </si>
  <si>
    <t>Nerealizat</t>
  </si>
  <si>
    <t>Anulat</t>
  </si>
  <si>
    <t>TC9. Centru intermodal de transport Bistrita Intermodal transport centre Bistrita</t>
  </si>
  <si>
    <t>Direcţia Integrare Europeană</t>
  </si>
  <si>
    <t xml:space="preserve">TC8. Realizare pasaj subteran de conectare str. Garii cu Str. Tarpiului </t>
  </si>
  <si>
    <t>2021- 2023</t>
  </si>
  <si>
    <t>DT</t>
  </si>
  <si>
    <r>
      <t xml:space="preserve">Reducere emisii CO2 
</t>
    </r>
    <r>
      <rPr>
        <b/>
        <u/>
        <sz val="11"/>
        <rFont val="Calibri"/>
        <family val="2"/>
      </rPr>
      <t>pt. fiecare sector</t>
    </r>
    <r>
      <rPr>
        <b/>
        <sz val="11"/>
        <rFont val="Calibri"/>
        <family val="2"/>
      </rPr>
      <t xml:space="preserve"> [t] în 2020</t>
    </r>
  </si>
  <si>
    <r>
      <t xml:space="preserve">CR4.Reabilitarea termică a 1000 de case individuale din municipiul Bistrița construite înaine de 2000 </t>
    </r>
    <r>
      <rPr>
        <sz val="8"/>
        <color indexed="8"/>
        <rFont val="Calibri"/>
        <family val="2"/>
        <charset val="238"/>
      </rPr>
      <t xml:space="preserve"> Programul Național de Reabilitare termică - OUG 69/2010.</t>
    </r>
  </si>
  <si>
    <t xml:space="preserve">CM13.Reabilitarea şi modernizarea Gradinita Dumbrava Minunata – str. Ecaterina Teodoroiu nr.1 </t>
  </si>
  <si>
    <t xml:space="preserve">P9. "Cetatea medievala Bistrita" –Punerea in valoare a patrimoniului cultural "Medieval Burg Bistrita" </t>
  </si>
  <si>
    <t xml:space="preserve">IL3.Modernizarea, Reabilitarea și Extinderea Sistemului de Iluminat Public din Municipiul Bistrița și Localitățile Componente     </t>
  </si>
  <si>
    <r>
      <t xml:space="preserve">CM7.Reabilitare și modernizare Liceul de Muzică „Tudor Jarda”, str. Alexandru Odobescu, nr.18 (fosta Sc. Gimn. 2) </t>
    </r>
    <r>
      <rPr>
        <b/>
        <sz val="8"/>
        <color rgb="FFFF0000"/>
        <rFont val="Calibri"/>
        <family val="2"/>
        <charset val="238"/>
      </rPr>
      <t/>
    </r>
  </si>
  <si>
    <t>Întocmit,</t>
  </si>
  <si>
    <t>consilier superior Simona Mic, Direcția Integrare Europeană</t>
  </si>
  <si>
    <t>consilier superior Ioan Papoi, Direcția Tehnică</t>
  </si>
  <si>
    <t>Anexa 1 la Hotărârea Consiliului Local al</t>
  </si>
  <si>
    <t xml:space="preserve">municipiului Bistrița nr.118/26.05.2022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</si>
</sst>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120">
    <font>
      <sz val="10"/>
      <name val="Arial"/>
      <charset val="23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font>
    <font>
      <sz val="12"/>
      <name val="Calibri"/>
      <family val="2"/>
    </font>
    <font>
      <sz val="8"/>
      <name val="Calibri"/>
      <family val="2"/>
    </font>
    <font>
      <sz val="8"/>
      <name val="Arial"/>
      <family val="2"/>
    </font>
    <font>
      <sz val="11"/>
      <name val="Wingdings"/>
      <charset val="2"/>
    </font>
    <font>
      <u/>
      <sz val="11"/>
      <color indexed="23"/>
      <name val="Calibri"/>
      <family val="2"/>
    </font>
    <font>
      <sz val="10"/>
      <name val="Calibri"/>
      <family val="2"/>
    </font>
    <font>
      <sz val="10"/>
      <name val="Arial"/>
      <family val="2"/>
    </font>
    <font>
      <b/>
      <sz val="10"/>
      <name val="Calibri"/>
      <family val="2"/>
    </font>
    <font>
      <u/>
      <sz val="10"/>
      <color indexed="23"/>
      <name val="Calibri"/>
      <family val="2"/>
    </font>
    <font>
      <sz val="10"/>
      <color rgb="FF0070C0"/>
      <name val="Arial"/>
      <family val="2"/>
    </font>
    <font>
      <u/>
      <sz val="10"/>
      <color indexed="23"/>
      <name val="Arial"/>
      <family val="2"/>
    </font>
    <font>
      <u/>
      <sz val="10"/>
      <color theme="0" tint="-0.34998626667073579"/>
      <name val="Arial"/>
      <family val="2"/>
    </font>
    <font>
      <u/>
      <sz val="10"/>
      <name val="Arial"/>
      <family val="2"/>
    </font>
    <font>
      <u/>
      <sz val="12"/>
      <name val="Calibri"/>
      <family val="2"/>
    </font>
    <font>
      <sz val="9"/>
      <name val="Arial"/>
      <family val="2"/>
    </font>
    <font>
      <sz val="10"/>
      <name val="Calibri"/>
      <family val="2"/>
      <scheme val="minor"/>
    </font>
    <font>
      <sz val="12"/>
      <name val="Calibri"/>
      <family val="2"/>
      <scheme val="minor"/>
    </font>
    <font>
      <b/>
      <sz val="11"/>
      <name val="Calibri"/>
      <family val="2"/>
      <scheme val="minor"/>
    </font>
    <font>
      <b/>
      <sz val="12"/>
      <name val="Calibri"/>
      <family val="2"/>
      <scheme val="minor"/>
    </font>
    <font>
      <sz val="11"/>
      <name val="Calibri"/>
      <family val="2"/>
      <scheme val="minor"/>
    </font>
    <font>
      <u/>
      <sz val="9"/>
      <color theme="0" tint="-0.34998626667073579"/>
      <name val="Arial"/>
      <family val="2"/>
    </font>
    <font>
      <sz val="8"/>
      <name val="Calibri"/>
      <family val="2"/>
      <scheme val="minor"/>
    </font>
    <font>
      <sz val="9"/>
      <name val="Calibri"/>
      <family val="2"/>
      <scheme val="minor"/>
    </font>
    <font>
      <sz val="12"/>
      <name val="Arial"/>
      <family val="2"/>
    </font>
    <font>
      <sz val="9"/>
      <color indexed="22"/>
      <name val="Calibri"/>
      <family val="2"/>
      <scheme val="minor"/>
    </font>
    <font>
      <sz val="12"/>
      <color rgb="FF0070C0"/>
      <name val="Calibri"/>
      <family val="2"/>
      <scheme val="minor"/>
    </font>
    <font>
      <b/>
      <sz val="8"/>
      <name val="Calibri"/>
      <family val="2"/>
      <scheme val="minor"/>
    </font>
    <font>
      <sz val="11"/>
      <name val="Arial"/>
      <family val="2"/>
    </font>
    <font>
      <b/>
      <sz val="10"/>
      <name val="Arial"/>
      <family val="2"/>
    </font>
    <font>
      <b/>
      <sz val="11"/>
      <name val="Calibri"/>
      <family val="2"/>
    </font>
    <font>
      <sz val="10"/>
      <name val="Arial"/>
      <family val="2"/>
      <charset val="238"/>
    </font>
    <font>
      <b/>
      <sz val="18"/>
      <name val="Calibri"/>
      <family val="2"/>
    </font>
    <font>
      <b/>
      <sz val="26"/>
      <color indexed="9"/>
      <name val="Calibri"/>
      <family val="2"/>
    </font>
    <font>
      <b/>
      <sz val="18"/>
      <color indexed="49"/>
      <name val="Calibri"/>
      <family val="2"/>
    </font>
    <font>
      <b/>
      <sz val="12"/>
      <name val="Calibri"/>
      <family val="2"/>
    </font>
    <font>
      <b/>
      <sz val="12"/>
      <color indexed="49"/>
      <name val="Calibri"/>
      <family val="2"/>
    </font>
    <font>
      <u/>
      <sz val="10"/>
      <color indexed="12"/>
      <name val="Arial"/>
      <family val="2"/>
    </font>
    <font>
      <b/>
      <u/>
      <sz val="11"/>
      <color indexed="12"/>
      <name val="Calibri"/>
      <family val="2"/>
    </font>
    <font>
      <u/>
      <sz val="11"/>
      <name val="Calibri"/>
      <family val="2"/>
    </font>
    <font>
      <strike/>
      <sz val="10"/>
      <name val="Calibri"/>
      <family val="2"/>
    </font>
    <font>
      <b/>
      <sz val="16"/>
      <color indexed="53"/>
      <name val="Calibri"/>
      <family val="2"/>
    </font>
    <font>
      <b/>
      <sz val="12"/>
      <color indexed="10"/>
      <name val="Calibri"/>
      <family val="2"/>
    </font>
    <font>
      <sz val="10"/>
      <color indexed="10"/>
      <name val="Arial"/>
      <family val="2"/>
    </font>
    <font>
      <i/>
      <sz val="11"/>
      <color indexed="10"/>
      <name val="Calibri"/>
      <family val="2"/>
    </font>
    <font>
      <sz val="16"/>
      <color indexed="48"/>
      <name val="Calibri"/>
      <family val="2"/>
    </font>
    <font>
      <sz val="10"/>
      <color indexed="48"/>
      <name val="Calibri"/>
      <family val="2"/>
    </font>
    <font>
      <b/>
      <sz val="12"/>
      <color indexed="9"/>
      <name val="Calibri"/>
      <family val="2"/>
    </font>
    <font>
      <b/>
      <sz val="11"/>
      <name val="Calibri"/>
      <family val="2"/>
      <charset val="238"/>
    </font>
    <font>
      <sz val="9"/>
      <color indexed="17"/>
      <name val="Calibri"/>
      <family val="2"/>
    </font>
    <font>
      <b/>
      <i/>
      <sz val="11"/>
      <color indexed="23"/>
      <name val="Calibri"/>
      <family val="2"/>
    </font>
    <font>
      <sz val="10"/>
      <color indexed="10"/>
      <name val="Calibri"/>
      <family val="2"/>
    </font>
    <font>
      <i/>
      <sz val="11"/>
      <name val="Calibri"/>
      <family val="2"/>
    </font>
    <font>
      <b/>
      <i/>
      <sz val="11"/>
      <name val="Calibri"/>
      <family val="2"/>
    </font>
    <font>
      <sz val="10"/>
      <color indexed="23"/>
      <name val="Calibri"/>
      <family val="2"/>
    </font>
    <font>
      <sz val="11"/>
      <color indexed="23"/>
      <name val="Calibri"/>
      <family val="2"/>
    </font>
    <font>
      <sz val="9"/>
      <name val="Calibri"/>
      <family val="2"/>
    </font>
    <font>
      <b/>
      <sz val="12"/>
      <color indexed="8"/>
      <name val="Calibri"/>
      <family val="2"/>
    </font>
    <font>
      <b/>
      <u/>
      <sz val="12"/>
      <color indexed="12"/>
      <name val="Calibri"/>
      <family val="2"/>
    </font>
    <font>
      <b/>
      <i/>
      <u/>
      <sz val="12"/>
      <color indexed="23"/>
      <name val="Calibri"/>
      <family val="2"/>
    </font>
    <font>
      <u/>
      <sz val="12"/>
      <color indexed="12"/>
      <name val="Calibri"/>
      <family val="2"/>
    </font>
    <font>
      <sz val="13"/>
      <name val="Arial"/>
      <family val="2"/>
    </font>
    <font>
      <sz val="12"/>
      <name val="Wingdings"/>
      <charset val="2"/>
    </font>
    <font>
      <sz val="10"/>
      <name val="Arial"/>
      <family val="2"/>
    </font>
    <font>
      <i/>
      <sz val="12"/>
      <color indexed="23"/>
      <name val="Calibri"/>
      <family val="2"/>
    </font>
    <font>
      <b/>
      <u/>
      <sz val="11"/>
      <name val="Calibri"/>
      <family val="2"/>
    </font>
    <font>
      <b/>
      <sz val="8"/>
      <name val="Calibri"/>
      <family val="2"/>
    </font>
    <font>
      <b/>
      <sz val="8"/>
      <color rgb="FF7030A0"/>
      <name val="Calibri"/>
      <family val="2"/>
    </font>
    <font>
      <i/>
      <sz val="11"/>
      <color indexed="8"/>
      <name val="Calibri"/>
      <family val="2"/>
    </font>
    <font>
      <sz val="8"/>
      <color rgb="FF7030A0"/>
      <name val="Calibri"/>
      <family val="2"/>
    </font>
    <font>
      <sz val="8"/>
      <color rgb="FFFF0000"/>
      <name val="Calibri"/>
      <family val="2"/>
    </font>
    <font>
      <strike/>
      <sz val="8"/>
      <name val="Calibri"/>
      <family val="2"/>
    </font>
    <font>
      <sz val="8"/>
      <color indexed="10"/>
      <name val="Calibri"/>
      <family val="2"/>
    </font>
    <font>
      <b/>
      <sz val="10"/>
      <color rgb="FFFF0000"/>
      <name val="Calibri"/>
      <family val="2"/>
    </font>
    <font>
      <b/>
      <sz val="11"/>
      <color theme="1"/>
      <name val="Calibri"/>
      <family val="2"/>
      <scheme val="minor"/>
    </font>
    <font>
      <b/>
      <sz val="10"/>
      <color rgb="FFFF0000"/>
      <name val="Calibri"/>
      <family val="2"/>
      <charset val="238"/>
    </font>
    <font>
      <sz val="10"/>
      <color rgb="FFFF0000"/>
      <name val="Calibri"/>
      <family val="2"/>
    </font>
    <font>
      <sz val="11"/>
      <color rgb="FFFF0000"/>
      <name val="Calibri"/>
      <family val="2"/>
    </font>
    <font>
      <b/>
      <sz val="14"/>
      <color rgb="FFFF0000"/>
      <name val="Arial"/>
      <family val="2"/>
      <charset val="238"/>
    </font>
    <font>
      <b/>
      <sz val="14"/>
      <color rgb="FFFF0000"/>
      <name val="Calibri"/>
      <family val="2"/>
    </font>
    <font>
      <b/>
      <sz val="10"/>
      <name val="Arial"/>
      <family val="2"/>
      <charset val="238"/>
    </font>
    <font>
      <b/>
      <sz val="10"/>
      <color rgb="FF0070C0"/>
      <name val="Calibri"/>
      <family val="2"/>
      <charset val="238"/>
    </font>
    <font>
      <b/>
      <sz val="10"/>
      <color rgb="FF00B050"/>
      <name val="Calibri"/>
      <family val="2"/>
      <charset val="238"/>
    </font>
    <font>
      <b/>
      <sz val="8"/>
      <color rgb="FFFF0000"/>
      <name val="Calibri"/>
      <family val="2"/>
      <charset val="238"/>
    </font>
    <font>
      <sz val="8"/>
      <name val="Arial"/>
      <family val="2"/>
      <charset val="238"/>
    </font>
    <font>
      <sz val="8"/>
      <color rgb="FFFF0000"/>
      <name val="Calibri"/>
      <family val="2"/>
      <charset val="238"/>
    </font>
    <font>
      <sz val="10"/>
      <color rgb="FFFF0000"/>
      <name val="Calibri"/>
      <family val="2"/>
      <charset val="238"/>
    </font>
    <font>
      <sz val="10"/>
      <name val="Calibri"/>
      <family val="2"/>
      <charset val="238"/>
    </font>
    <font>
      <sz val="12"/>
      <name val="Calibri"/>
      <family val="2"/>
      <charset val="2"/>
      <scheme val="minor"/>
    </font>
    <font>
      <sz val="11"/>
      <name val="Calibri"/>
      <family val="2"/>
      <charset val="238"/>
      <scheme val="minor"/>
    </font>
    <font>
      <sz val="12"/>
      <name val="Arial"/>
      <family val="2"/>
      <charset val="238"/>
    </font>
    <font>
      <sz val="12"/>
      <name val="Arial"/>
      <family val="2"/>
      <charset val="2"/>
    </font>
    <font>
      <sz val="10"/>
      <name val="Calibri"/>
      <family val="2"/>
      <charset val="238"/>
      <scheme val="minor"/>
    </font>
    <font>
      <sz val="10"/>
      <color rgb="FFFF0000"/>
      <name val="Arial"/>
      <family val="2"/>
      <charset val="238"/>
    </font>
    <font>
      <sz val="8"/>
      <name val="Calibri"/>
      <family val="2"/>
      <charset val="238"/>
    </font>
    <font>
      <sz val="8"/>
      <color indexed="8"/>
      <name val="Calibri"/>
      <family val="2"/>
      <charset val="238"/>
    </font>
    <font>
      <sz val="8"/>
      <color indexed="10"/>
      <name val="Calibri"/>
      <family val="2"/>
      <charset val="238"/>
    </font>
    <font>
      <sz val="16"/>
      <name val="Calibri"/>
      <family val="2"/>
    </font>
    <font>
      <sz val="16"/>
      <name val="Arial"/>
      <family val="2"/>
      <charset val="23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indexed="56"/>
        <bgColor indexed="64"/>
      </patternFill>
    </fill>
    <fill>
      <patternFill patternType="solid">
        <fgColor indexed="50"/>
        <bgColor indexed="64"/>
      </patternFill>
    </fill>
    <fill>
      <patternFill patternType="solid">
        <fgColor indexed="22"/>
        <bgColor indexed="64"/>
      </patternFill>
    </fill>
    <fill>
      <patternFill patternType="solid">
        <fgColor indexed="49"/>
        <bgColor indexed="64"/>
      </patternFill>
    </fill>
    <fill>
      <patternFill patternType="solid">
        <fgColor rgb="FFFFFF00"/>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39997558519241921"/>
        <bgColor indexed="64"/>
      </patternFill>
    </fill>
  </fills>
  <borders count="1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ck">
        <color indexed="64"/>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n">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right/>
      <top style="thin">
        <color indexed="64"/>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8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6"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0" fillId="0" borderId="0" applyNumberFormat="0" applyFill="0" applyBorder="0" applyAlignment="0" applyProtection="0"/>
    <xf numFmtId="0" fontId="13" fillId="0" borderId="6" applyNumberFormat="0" applyFill="0" applyAlignment="0" applyProtection="0"/>
    <xf numFmtId="0" fontId="16" fillId="23" borderId="7" applyNumberFormat="0" applyFont="0" applyAlignment="0" applyProtection="0"/>
    <xf numFmtId="0" fontId="12" fillId="7" borderId="1" applyNumberFormat="0" applyAlignment="0" applyProtection="0"/>
    <xf numFmtId="0" fontId="4" fillId="3" borderId="0" applyNumberFormat="0" applyBorder="0" applyAlignment="0" applyProtection="0"/>
    <xf numFmtId="0" fontId="14" fillId="22" borderId="0" applyNumberFormat="0" applyBorder="0" applyAlignment="0" applyProtection="0"/>
    <xf numFmtId="0" fontId="8" fillId="4" borderId="0" applyNumberFormat="0" applyBorder="0" applyAlignment="0" applyProtection="0"/>
    <xf numFmtId="0" fontId="17" fillId="20" borderId="8" applyNumberFormat="0" applyAlignment="0" applyProtection="0"/>
    <xf numFmtId="0" fontId="7" fillId="0" borderId="0" applyNumberFormat="0" applyFill="0" applyBorder="0" applyAlignment="0" applyProtection="0"/>
    <xf numFmtId="0" fontId="1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6" fillId="21" borderId="2" applyNumberFormat="0" applyAlignment="0" applyProtection="0"/>
    <xf numFmtId="0" fontId="52" fillId="0" borderId="0"/>
    <xf numFmtId="0" fontId="58" fillId="0" borderId="0" applyNumberFormat="0" applyFill="0" applyBorder="0" applyAlignment="0" applyProtection="0">
      <alignment vertical="top"/>
      <protection locked="0"/>
    </xf>
    <xf numFmtId="0" fontId="84" fillId="0" borderId="0"/>
    <xf numFmtId="0" fontId="1" fillId="0" borderId="0"/>
  </cellStyleXfs>
  <cellXfs count="883">
    <xf numFmtId="0" fontId="0" fillId="0" borderId="0" xfId="0"/>
    <xf numFmtId="0" fontId="0" fillId="0" borderId="0" xfId="0" applyAlignment="1"/>
    <xf numFmtId="0" fontId="0" fillId="0" borderId="10" xfId="0" applyBorder="1"/>
    <xf numFmtId="0" fontId="0" fillId="0" borderId="0" xfId="0" applyBorder="1"/>
    <xf numFmtId="0" fontId="22" fillId="0" borderId="0" xfId="0" applyFont="1"/>
    <xf numFmtId="0" fontId="29" fillId="0" borderId="0" xfId="0" applyFont="1" applyBorder="1"/>
    <xf numFmtId="0" fontId="27" fillId="0" borderId="0" xfId="0" applyFont="1" applyFill="1" applyBorder="1"/>
    <xf numFmtId="0" fontId="27" fillId="0" borderId="0" xfId="0" applyFont="1" applyFill="1" applyBorder="1" applyAlignment="1"/>
    <xf numFmtId="0" fontId="21" fillId="0" borderId="0" xfId="0" applyFont="1" applyFill="1" applyBorder="1" applyAlignment="1" applyProtection="1">
      <protection locked="0"/>
    </xf>
    <xf numFmtId="0" fontId="0" fillId="24" borderId="10" xfId="0" applyFill="1" applyBorder="1"/>
    <xf numFmtId="0" fontId="0" fillId="0" borderId="0" xfId="0" applyBorder="1" applyAlignment="1">
      <alignment vertical="justify"/>
    </xf>
    <xf numFmtId="0" fontId="21" fillId="0" borderId="0" xfId="0" applyFont="1" applyBorder="1" applyAlignment="1">
      <alignment horizontal="left" vertical="justify"/>
    </xf>
    <xf numFmtId="0" fontId="0" fillId="0" borderId="0" xfId="0" applyAlignment="1">
      <alignment horizontal="left" vertical="justify"/>
    </xf>
    <xf numFmtId="0" fontId="28" fillId="0" borderId="0" xfId="0" applyFont="1" applyAlignment="1"/>
    <xf numFmtId="0" fontId="28" fillId="0" borderId="0" xfId="0" applyFont="1" applyBorder="1" applyAlignment="1"/>
    <xf numFmtId="0" fontId="22" fillId="0" borderId="0" xfId="37" applyFont="1" applyBorder="1" applyAlignment="1">
      <alignment horizontal="justify" vertical="center"/>
    </xf>
    <xf numFmtId="0" fontId="0" fillId="25" borderId="10" xfId="0" applyFill="1" applyBorder="1"/>
    <xf numFmtId="0" fontId="1" fillId="25" borderId="10" xfId="0" applyFont="1" applyFill="1" applyBorder="1" applyAlignment="1"/>
    <xf numFmtId="0" fontId="25" fillId="25" borderId="10" xfId="0" applyFont="1" applyFill="1" applyBorder="1" applyAlignment="1" applyProtection="1">
      <protection locked="0"/>
    </xf>
    <xf numFmtId="0" fontId="16" fillId="0" borderId="0" xfId="0" applyFont="1"/>
    <xf numFmtId="0" fontId="16" fillId="0" borderId="0" xfId="0" applyFont="1" applyAlignment="1">
      <alignment vertical="justify"/>
    </xf>
    <xf numFmtId="0" fontId="0" fillId="0" borderId="0" xfId="0" applyAlignment="1">
      <alignment vertical="justify"/>
    </xf>
    <xf numFmtId="0" fontId="31" fillId="0" borderId="0" xfId="0" applyFont="1" applyAlignment="1">
      <alignment vertical="justify"/>
    </xf>
    <xf numFmtId="0" fontId="33" fillId="0" borderId="0" xfId="0" applyFont="1" applyAlignment="1">
      <alignment vertical="justify"/>
    </xf>
    <xf numFmtId="0" fontId="34" fillId="0" borderId="0" xfId="0" applyFont="1" applyAlignment="1">
      <alignment vertical="justify"/>
    </xf>
    <xf numFmtId="0" fontId="0" fillId="0" borderId="13" xfId="0" applyBorder="1"/>
    <xf numFmtId="0" fontId="0" fillId="0" borderId="16" xfId="0" applyBorder="1"/>
    <xf numFmtId="0" fontId="0" fillId="0" borderId="17" xfId="0" applyBorder="1"/>
    <xf numFmtId="0" fontId="0" fillId="0" borderId="18" xfId="0" applyBorder="1"/>
    <xf numFmtId="0" fontId="1" fillId="24" borderId="0" xfId="0" applyFont="1" applyFill="1" applyBorder="1" applyAlignment="1"/>
    <xf numFmtId="0" fontId="25" fillId="0" borderId="0" xfId="0" applyFont="1" applyBorder="1" applyAlignment="1" applyProtection="1">
      <protection locked="0"/>
    </xf>
    <xf numFmtId="0" fontId="35" fillId="0" borderId="0" xfId="37" applyFont="1" applyBorder="1" applyAlignment="1">
      <alignment horizontal="center" vertical="center"/>
    </xf>
    <xf numFmtId="0" fontId="0" fillId="0" borderId="0" xfId="0" applyAlignment="1">
      <alignment horizontal="justify" vertical="justify"/>
    </xf>
    <xf numFmtId="0" fontId="41" fillId="0" borderId="0" xfId="0" applyFont="1" applyAlignment="1">
      <alignment vertical="top"/>
    </xf>
    <xf numFmtId="0" fontId="41" fillId="0" borderId="0" xfId="0" applyFont="1"/>
    <xf numFmtId="0" fontId="41" fillId="0" borderId="0" xfId="0" applyFont="1" applyAlignment="1">
      <alignment vertical="center"/>
    </xf>
    <xf numFmtId="0" fontId="38" fillId="0" borderId="0" xfId="0" applyFont="1"/>
    <xf numFmtId="0" fontId="38" fillId="0" borderId="0" xfId="0" applyFont="1" applyAlignment="1">
      <alignment horizontal="center" vertical="center"/>
    </xf>
    <xf numFmtId="0" fontId="0" fillId="0" borderId="0" xfId="0"/>
    <xf numFmtId="0" fontId="0" fillId="0" borderId="10" xfId="0" applyBorder="1" applyAlignment="1">
      <alignment horizontal="center"/>
    </xf>
    <xf numFmtId="0" fontId="21" fillId="0" borderId="0" xfId="76" applyFont="1" applyAlignment="1">
      <alignment vertical="center" wrapText="1"/>
    </xf>
    <xf numFmtId="0" fontId="56" fillId="0" borderId="0" xfId="76" applyFont="1" applyAlignment="1">
      <alignment horizontal="justify"/>
    </xf>
    <xf numFmtId="0" fontId="57" fillId="0" borderId="0" xfId="76" applyFont="1" applyAlignment="1">
      <alignment horizontal="justify" vertical="top"/>
    </xf>
    <xf numFmtId="1" fontId="51" fillId="0" borderId="10" xfId="76" applyNumberFormat="1" applyFont="1" applyBorder="1" applyAlignment="1" applyProtection="1">
      <alignment horizontal="left" vertical="center"/>
      <protection locked="0"/>
    </xf>
    <xf numFmtId="0" fontId="62" fillId="0" borderId="0" xfId="76" applyFont="1" applyAlignment="1">
      <alignment horizontal="center"/>
    </xf>
    <xf numFmtId="0" fontId="27" fillId="0" borderId="0" xfId="76" applyFont="1" applyAlignment="1">
      <alignment vertical="center" wrapText="1"/>
    </xf>
    <xf numFmtId="0" fontId="65" fillId="0" borderId="0" xfId="76" applyFont="1" applyAlignment="1">
      <alignment wrapText="1"/>
    </xf>
    <xf numFmtId="0" fontId="51" fillId="0" borderId="0" xfId="76" applyFont="1" applyAlignment="1">
      <alignment horizontal="justify"/>
    </xf>
    <xf numFmtId="0" fontId="56" fillId="28" borderId="24" xfId="76" applyFont="1" applyFill="1" applyBorder="1" applyAlignment="1">
      <alignment horizontal="justify" vertical="center"/>
    </xf>
    <xf numFmtId="0" fontId="51" fillId="0" borderId="25" xfId="76" applyFont="1" applyBorder="1" applyAlignment="1">
      <alignment horizontal="center"/>
    </xf>
    <xf numFmtId="0" fontId="51" fillId="0" borderId="0" xfId="76" applyFont="1" applyAlignment="1">
      <alignment horizontal="left"/>
    </xf>
    <xf numFmtId="0" fontId="51" fillId="30" borderId="22" xfId="76" applyFont="1" applyFill="1" applyBorder="1" applyAlignment="1">
      <alignment horizontal="center" vertical="center" wrapText="1"/>
    </xf>
    <xf numFmtId="0" fontId="51" fillId="30" borderId="40" xfId="76" applyFont="1" applyFill="1" applyBorder="1" applyAlignment="1">
      <alignment horizontal="center" vertical="center" wrapText="1"/>
    </xf>
    <xf numFmtId="0" fontId="51" fillId="30" borderId="41" xfId="76" applyFont="1" applyFill="1" applyBorder="1" applyAlignment="1">
      <alignment horizontal="center" vertical="center" wrapText="1"/>
    </xf>
    <xf numFmtId="0" fontId="51" fillId="30" borderId="42" xfId="76" applyFont="1" applyFill="1" applyBorder="1" applyAlignment="1">
      <alignment horizontal="center" vertical="center" wrapText="1"/>
    </xf>
    <xf numFmtId="0" fontId="51" fillId="0" borderId="30" xfId="76" applyFont="1" applyBorder="1" applyAlignment="1">
      <alignment horizontal="justify" vertical="center"/>
    </xf>
    <xf numFmtId="0" fontId="51" fillId="0" borderId="30" xfId="76" applyFont="1" applyBorder="1" applyAlignment="1">
      <alignment horizontal="justify" vertical="center" wrapText="1"/>
    </xf>
    <xf numFmtId="0" fontId="27" fillId="0" borderId="68" xfId="76" applyFont="1" applyBorder="1" applyAlignment="1">
      <alignment vertical="top"/>
    </xf>
    <xf numFmtId="0" fontId="51" fillId="30" borderId="69" xfId="76" applyFont="1" applyFill="1" applyBorder="1" applyAlignment="1">
      <alignment horizontal="center" vertical="center" wrapText="1"/>
    </xf>
    <xf numFmtId="0" fontId="51" fillId="27" borderId="70" xfId="76" applyFont="1" applyFill="1" applyBorder="1" applyAlignment="1">
      <alignment vertical="center"/>
    </xf>
    <xf numFmtId="0" fontId="51" fillId="27" borderId="71" xfId="76" applyFont="1" applyFill="1" applyBorder="1" applyAlignment="1">
      <alignment vertical="center"/>
    </xf>
    <xf numFmtId="0" fontId="51" fillId="27" borderId="72" xfId="76" applyFont="1" applyFill="1" applyBorder="1" applyAlignment="1">
      <alignment vertical="center"/>
    </xf>
    <xf numFmtId="0" fontId="51" fillId="27" borderId="15" xfId="76" applyFont="1" applyFill="1" applyBorder="1" applyAlignment="1">
      <alignment vertical="center"/>
    </xf>
    <xf numFmtId="0" fontId="51" fillId="27" borderId="73" xfId="76" applyFont="1" applyFill="1" applyBorder="1" applyAlignment="1">
      <alignment vertical="center"/>
    </xf>
    <xf numFmtId="0" fontId="51" fillId="27" borderId="64" xfId="76" applyFont="1" applyFill="1" applyBorder="1" applyAlignment="1">
      <alignment vertical="center"/>
    </xf>
    <xf numFmtId="0" fontId="21" fillId="28" borderId="55" xfId="76" applyFont="1" applyFill="1" applyBorder="1" applyAlignment="1" applyProtection="1">
      <alignment horizontal="right" vertical="center"/>
      <protection locked="0"/>
    </xf>
    <xf numFmtId="0" fontId="21" fillId="28" borderId="56" xfId="76" applyFont="1" applyFill="1" applyBorder="1" applyAlignment="1" applyProtection="1">
      <alignment horizontal="right" vertical="center"/>
      <protection locked="0"/>
    </xf>
    <xf numFmtId="2" fontId="21" fillId="28" borderId="74" xfId="76" applyNumberFormat="1" applyFont="1" applyFill="1" applyBorder="1" applyAlignment="1" applyProtection="1">
      <alignment horizontal="right" vertical="center"/>
      <protection locked="0"/>
    </xf>
    <xf numFmtId="0" fontId="68" fillId="27" borderId="61" xfId="76" applyFont="1" applyFill="1" applyBorder="1" applyAlignment="1">
      <alignment vertical="center"/>
    </xf>
    <xf numFmtId="0" fontId="51" fillId="27" borderId="70" xfId="76" applyFont="1" applyFill="1" applyBorder="1" applyAlignment="1">
      <alignment horizontal="right" vertical="center"/>
    </xf>
    <xf numFmtId="0" fontId="51" fillId="27" borderId="71" xfId="76" applyFont="1" applyFill="1" applyBorder="1" applyAlignment="1">
      <alignment horizontal="right" vertical="center"/>
    </xf>
    <xf numFmtId="0" fontId="51" fillId="27" borderId="75" xfId="76" applyFont="1" applyFill="1" applyBorder="1" applyAlignment="1">
      <alignment horizontal="right" vertical="center"/>
    </xf>
    <xf numFmtId="0" fontId="51" fillId="27" borderId="76" xfId="76" applyFont="1" applyFill="1" applyBorder="1" applyAlignment="1">
      <alignment horizontal="right" vertical="center"/>
    </xf>
    <xf numFmtId="0" fontId="51" fillId="27" borderId="61" xfId="76" applyFont="1" applyFill="1" applyBorder="1" applyAlignment="1">
      <alignment horizontal="right" vertical="center"/>
    </xf>
    <xf numFmtId="2" fontId="21" fillId="28" borderId="55" xfId="76" applyNumberFormat="1" applyFont="1" applyFill="1" applyBorder="1" applyAlignment="1" applyProtection="1">
      <alignment horizontal="right" vertical="center"/>
      <protection locked="0"/>
    </xf>
    <xf numFmtId="0" fontId="68" fillId="27" borderId="64" xfId="76" applyFont="1" applyFill="1" applyBorder="1" applyAlignment="1">
      <alignment vertical="center"/>
    </xf>
    <xf numFmtId="0" fontId="51" fillId="27" borderId="77" xfId="76" applyFont="1" applyFill="1" applyBorder="1" applyAlignment="1">
      <alignment horizontal="right" vertical="center"/>
    </xf>
    <xf numFmtId="0" fontId="21" fillId="24" borderId="50" xfId="76" applyFont="1" applyFill="1" applyBorder="1" applyAlignment="1">
      <alignment vertical="center"/>
    </xf>
    <xf numFmtId="0" fontId="51" fillId="24" borderId="50" xfId="76" applyFont="1" applyFill="1" applyBorder="1" applyAlignment="1" applyProtection="1">
      <alignment horizontal="right" vertical="center"/>
      <protection locked="0"/>
    </xf>
    <xf numFmtId="0" fontId="51" fillId="28" borderId="81" xfId="76" applyFont="1" applyFill="1" applyBorder="1" applyAlignment="1" applyProtection="1">
      <alignment horizontal="right" vertical="center"/>
      <protection locked="0"/>
    </xf>
    <xf numFmtId="2" fontId="51" fillId="28" borderId="81" xfId="76" applyNumberFormat="1" applyFont="1" applyFill="1" applyBorder="1" applyAlignment="1" applyProtection="1">
      <alignment horizontal="right" vertical="center"/>
      <protection locked="0"/>
    </xf>
    <xf numFmtId="0" fontId="56" fillId="0" borderId="30" xfId="76" applyFont="1" applyBorder="1" applyAlignment="1">
      <alignment horizontal="justify"/>
    </xf>
    <xf numFmtId="0" fontId="21" fillId="28" borderId="65" xfId="76" applyFont="1" applyFill="1" applyBorder="1" applyAlignment="1" applyProtection="1">
      <alignment horizontal="right" vertical="center"/>
      <protection locked="0"/>
    </xf>
    <xf numFmtId="0" fontId="21" fillId="28" borderId="82" xfId="76" applyFont="1" applyFill="1" applyBorder="1" applyAlignment="1" applyProtection="1">
      <alignment horizontal="right" vertical="center"/>
      <protection locked="0"/>
    </xf>
    <xf numFmtId="0" fontId="21" fillId="28" borderId="31" xfId="76" applyFont="1" applyFill="1" applyBorder="1" applyAlignment="1" applyProtection="1">
      <alignment horizontal="right" vertical="center"/>
      <protection locked="0"/>
    </xf>
    <xf numFmtId="0" fontId="21" fillId="28" borderId="83" xfId="76" applyFont="1" applyFill="1" applyBorder="1" applyAlignment="1" applyProtection="1">
      <alignment horizontal="right" vertical="center"/>
      <protection locked="0"/>
    </xf>
    <xf numFmtId="0" fontId="21" fillId="28" borderId="32" xfId="76" applyFont="1" applyFill="1" applyBorder="1" applyAlignment="1" applyProtection="1">
      <alignment horizontal="right" vertical="center"/>
      <protection locked="0"/>
    </xf>
    <xf numFmtId="0" fontId="51" fillId="0" borderId="67" xfId="76" applyFont="1" applyBorder="1" applyAlignment="1">
      <alignment wrapText="1"/>
    </xf>
    <xf numFmtId="0" fontId="51" fillId="30" borderId="89" xfId="76" applyFont="1" applyFill="1" applyBorder="1" applyAlignment="1">
      <alignment horizontal="center" vertical="center" wrapText="1"/>
    </xf>
    <xf numFmtId="0" fontId="51" fillId="30" borderId="90" xfId="76" applyFont="1" applyFill="1" applyBorder="1" applyAlignment="1">
      <alignment horizontal="center" vertical="center" wrapText="1"/>
    </xf>
    <xf numFmtId="0" fontId="51" fillId="30" borderId="91" xfId="76" applyFont="1" applyFill="1" applyBorder="1" applyAlignment="1">
      <alignment horizontal="center" vertical="center" wrapText="1"/>
    </xf>
    <xf numFmtId="0" fontId="51" fillId="28" borderId="93" xfId="76" applyFont="1" applyFill="1" applyBorder="1" applyAlignment="1" applyProtection="1">
      <alignment horizontal="right" vertical="center"/>
      <protection locked="0"/>
    </xf>
    <xf numFmtId="0" fontId="51" fillId="28" borderId="50" xfId="76" applyFont="1" applyFill="1" applyBorder="1" applyAlignment="1" applyProtection="1">
      <alignment horizontal="right" vertical="center"/>
      <protection locked="0"/>
    </xf>
    <xf numFmtId="0" fontId="19" fillId="0" borderId="93" xfId="76" applyFont="1" applyBorder="1" applyAlignment="1">
      <alignment horizontal="center"/>
    </xf>
    <xf numFmtId="0" fontId="51" fillId="28" borderId="105" xfId="76" applyFont="1" applyFill="1" applyBorder="1" applyAlignment="1" applyProtection="1">
      <alignment horizontal="right" vertical="center"/>
      <protection locked="0"/>
    </xf>
    <xf numFmtId="0" fontId="51" fillId="30" borderId="37" xfId="76" applyFont="1" applyFill="1" applyBorder="1" applyAlignment="1">
      <alignment horizontal="center"/>
    </xf>
    <xf numFmtId="0" fontId="51" fillId="28" borderId="30" xfId="76" applyFont="1" applyFill="1" applyBorder="1" applyAlignment="1" applyProtection="1">
      <alignment horizontal="right" vertical="center"/>
      <protection locked="0"/>
    </xf>
    <xf numFmtId="0" fontId="51" fillId="28" borderId="65" xfId="76" applyFont="1" applyFill="1" applyBorder="1" applyAlignment="1" applyProtection="1">
      <alignment horizontal="right" vertical="center"/>
      <protection locked="0"/>
    </xf>
    <xf numFmtId="0" fontId="51" fillId="28" borderId="32" xfId="76" applyFont="1" applyFill="1" applyBorder="1" applyAlignment="1" applyProtection="1">
      <alignment horizontal="right" vertical="center"/>
      <protection locked="0"/>
    </xf>
    <xf numFmtId="0" fontId="51" fillId="0" borderId="66" xfId="76" applyFont="1" applyBorder="1" applyAlignment="1">
      <alignment horizontal="justify"/>
    </xf>
    <xf numFmtId="0" fontId="51" fillId="0" borderId="93" xfId="76" applyFont="1" applyBorder="1" applyAlignment="1" applyProtection="1">
      <alignment horizontal="center" vertical="center"/>
      <protection locked="0"/>
    </xf>
    <xf numFmtId="0" fontId="51" fillId="28" borderId="93" xfId="76" applyFont="1" applyFill="1" applyBorder="1" applyAlignment="1" applyProtection="1">
      <alignment horizontal="center" vertical="center"/>
      <protection locked="0"/>
    </xf>
    <xf numFmtId="0" fontId="51" fillId="0" borderId="50" xfId="76" applyFont="1" applyBorder="1" applyAlignment="1">
      <alignment horizontal="center"/>
    </xf>
    <xf numFmtId="0" fontId="51" fillId="0" borderId="50" xfId="76" applyFont="1" applyBorder="1" applyAlignment="1" applyProtection="1">
      <alignment horizontal="right" vertical="center"/>
      <protection locked="0"/>
    </xf>
    <xf numFmtId="0" fontId="51" fillId="0" borderId="50" xfId="76" applyFont="1" applyBorder="1" applyAlignment="1" applyProtection="1">
      <alignment horizontal="center" wrapText="1"/>
      <protection locked="0"/>
    </xf>
    <xf numFmtId="0" fontId="51" fillId="28" borderId="110" xfId="76" applyFont="1" applyFill="1" applyBorder="1" applyAlignment="1" applyProtection="1">
      <alignment horizontal="right" vertical="center"/>
      <protection locked="0"/>
    </xf>
    <xf numFmtId="0" fontId="77" fillId="0" borderId="66" xfId="76" applyFont="1" applyBorder="1" applyAlignment="1">
      <alignment horizontal="justify"/>
    </xf>
    <xf numFmtId="0" fontId="23" fillId="0" borderId="66" xfId="76" applyFont="1" applyBorder="1" applyAlignment="1">
      <alignment horizontal="justify"/>
    </xf>
    <xf numFmtId="0" fontId="0" fillId="0" borderId="0" xfId="0"/>
    <xf numFmtId="0" fontId="21" fillId="0" borderId="0" xfId="78" applyFont="1" applyAlignment="1">
      <alignment vertical="center" wrapText="1"/>
    </xf>
    <xf numFmtId="0" fontId="27" fillId="0" borderId="0" xfId="78" applyFont="1" applyFill="1" applyBorder="1" applyAlignment="1"/>
    <xf numFmtId="0" fontId="51" fillId="0" borderId="0" xfId="78" applyFont="1" applyAlignment="1">
      <alignment horizontal="justify"/>
    </xf>
    <xf numFmtId="0" fontId="57" fillId="0" borderId="0" xfId="78" applyFont="1" applyAlignment="1">
      <alignment horizontal="justify" vertical="top"/>
    </xf>
    <xf numFmtId="0" fontId="57" fillId="0" borderId="0" xfId="78" applyFont="1" applyBorder="1" applyAlignment="1">
      <alignment vertical="top"/>
    </xf>
    <xf numFmtId="0" fontId="27" fillId="0" borderId="0" xfId="78" applyFont="1" applyAlignment="1"/>
    <xf numFmtId="0" fontId="22" fillId="0" borderId="0" xfId="78" applyFont="1" applyBorder="1" applyAlignment="1"/>
    <xf numFmtId="0" fontId="22" fillId="0" borderId="0" xfId="78" applyFont="1" applyAlignment="1">
      <alignment horizontal="justify"/>
    </xf>
    <xf numFmtId="0" fontId="21" fillId="0" borderId="0" xfId="78" applyFont="1" applyBorder="1" applyAlignment="1"/>
    <xf numFmtId="0" fontId="21" fillId="0" borderId="0" xfId="78" applyFont="1" applyAlignment="1">
      <alignment horizontal="right"/>
    </xf>
    <xf numFmtId="0" fontId="21" fillId="0" borderId="10" xfId="78" applyFont="1" applyBorder="1" applyAlignment="1" applyProtection="1">
      <alignment horizontal="left" vertical="center"/>
      <protection locked="0"/>
    </xf>
    <xf numFmtId="0" fontId="57" fillId="0" borderId="0" xfId="78" applyFont="1" applyBorder="1" applyAlignment="1"/>
    <xf numFmtId="0" fontId="51" fillId="0" borderId="0" xfId="78" applyFont="1" applyFill="1" applyBorder="1" applyAlignment="1"/>
    <xf numFmtId="0" fontId="29" fillId="0" borderId="0" xfId="78" applyFont="1" applyAlignment="1"/>
    <xf numFmtId="0" fontId="56" fillId="28" borderId="24" xfId="78" applyFont="1" applyFill="1" applyBorder="1" applyAlignment="1">
      <alignment horizontal="justify" vertical="center"/>
    </xf>
    <xf numFmtId="0" fontId="51" fillId="0" borderId="25" xfId="78" applyFont="1" applyBorder="1" applyAlignment="1">
      <alignment horizontal="center"/>
    </xf>
    <xf numFmtId="0" fontId="21" fillId="0" borderId="0" xfId="78" applyFont="1"/>
    <xf numFmtId="0" fontId="29" fillId="0" borderId="0" xfId="78" applyFont="1" applyBorder="1" applyAlignment="1"/>
    <xf numFmtId="0" fontId="85" fillId="0" borderId="0" xfId="78" applyFont="1" applyAlignment="1"/>
    <xf numFmtId="0" fontId="56" fillId="30" borderId="67" xfId="78" applyFont="1" applyFill="1" applyBorder="1" applyAlignment="1">
      <alignment horizontal="center" vertical="center" wrapText="1"/>
    </xf>
    <xf numFmtId="0" fontId="51" fillId="30" borderId="30" xfId="78" applyFont="1" applyFill="1" applyBorder="1" applyAlignment="1">
      <alignment horizontal="center" vertical="center" wrapText="1"/>
    </xf>
    <xf numFmtId="0" fontId="51" fillId="30" borderId="83" xfId="78" applyFont="1" applyFill="1" applyBorder="1" applyAlignment="1">
      <alignment horizontal="center" vertical="center" wrapText="1"/>
    </xf>
    <xf numFmtId="0" fontId="51" fillId="30" borderId="112" xfId="78" applyFont="1" applyFill="1" applyBorder="1" applyAlignment="1">
      <alignment horizontal="center" vertical="center" wrapText="1"/>
    </xf>
    <xf numFmtId="49" fontId="51" fillId="30" borderId="31" xfId="78" applyNumberFormat="1" applyFont="1" applyFill="1" applyBorder="1" applyAlignment="1">
      <alignment horizontal="center" vertical="center" wrapText="1"/>
    </xf>
    <xf numFmtId="49" fontId="51" fillId="30" borderId="112" xfId="78" applyNumberFormat="1" applyFont="1" applyFill="1" applyBorder="1" applyAlignment="1">
      <alignment horizontal="center" vertical="center" wrapText="1"/>
    </xf>
    <xf numFmtId="0" fontId="27" fillId="0" borderId="0" xfId="78" applyFont="1" applyBorder="1" applyAlignment="1">
      <alignment vertical="center"/>
    </xf>
    <xf numFmtId="0" fontId="68" fillId="27" borderId="44" xfId="78" applyFont="1" applyFill="1" applyBorder="1" applyAlignment="1"/>
    <xf numFmtId="0" fontId="51" fillId="27" borderId="66" xfId="78" applyFont="1" applyFill="1" applyBorder="1" applyAlignment="1">
      <alignment vertical="center" wrapText="1"/>
    </xf>
    <xf numFmtId="4" fontId="29" fillId="0" borderId="113" xfId="78" applyNumberFormat="1" applyFont="1" applyFill="1" applyBorder="1" applyAlignment="1" applyProtection="1">
      <alignment vertical="center" wrapText="1"/>
      <protection locked="0"/>
    </xf>
    <xf numFmtId="4" fontId="51" fillId="27" borderId="66" xfId="78" applyNumberFormat="1" applyFont="1" applyFill="1" applyBorder="1" applyAlignment="1">
      <alignment vertical="center" wrapText="1"/>
    </xf>
    <xf numFmtId="4" fontId="21" fillId="27" borderId="47" xfId="78" applyNumberFormat="1" applyFont="1" applyFill="1" applyBorder="1" applyAlignment="1">
      <alignment vertical="center" wrapText="1"/>
    </xf>
    <xf numFmtId="4" fontId="29" fillId="0" borderId="114" xfId="78" applyNumberFormat="1" applyFont="1" applyFill="1" applyBorder="1" applyAlignment="1" applyProtection="1">
      <alignment horizontal="right" vertical="center" wrapText="1"/>
      <protection locked="0"/>
    </xf>
    <xf numFmtId="4" fontId="29" fillId="0" borderId="66" xfId="78" applyNumberFormat="1" applyFont="1" applyFill="1" applyBorder="1" applyAlignment="1" applyProtection="1">
      <alignment horizontal="right" vertical="center" wrapText="1"/>
      <protection locked="0"/>
    </xf>
    <xf numFmtId="0" fontId="87" fillId="0" borderId="17" xfId="78" applyFont="1" applyBorder="1" applyAlignment="1" applyProtection="1">
      <alignment vertical="top" wrapText="1"/>
      <protection locked="0"/>
    </xf>
    <xf numFmtId="0" fontId="23" fillId="0" borderId="16" xfId="78" applyFont="1" applyBorder="1" applyAlignment="1" applyProtection="1">
      <alignment horizontal="left" wrapText="1"/>
      <protection locked="0"/>
    </xf>
    <xf numFmtId="0" fontId="88" fillId="0" borderId="16" xfId="78" applyFont="1" applyBorder="1" applyAlignment="1" applyProtection="1">
      <alignment horizontal="left" wrapText="1"/>
      <protection locked="0"/>
    </xf>
    <xf numFmtId="4" fontId="23" fillId="0" borderId="16" xfId="78" applyNumberFormat="1" applyFont="1" applyBorder="1" applyAlignment="1" applyProtection="1">
      <alignment horizontal="right" wrapText="1"/>
      <protection locked="0"/>
    </xf>
    <xf numFmtId="4" fontId="23" fillId="0" borderId="23" xfId="78" applyNumberFormat="1" applyFont="1" applyBorder="1" applyAlignment="1" applyProtection="1">
      <alignment horizontal="right" wrapText="1"/>
      <protection locked="0"/>
    </xf>
    <xf numFmtId="0" fontId="23" fillId="0" borderId="10" xfId="78" applyFont="1" applyBorder="1" applyAlignment="1" applyProtection="1">
      <alignment horizontal="left" wrapText="1"/>
      <protection locked="0"/>
    </xf>
    <xf numFmtId="4" fontId="23" fillId="0" borderId="19" xfId="78" applyNumberFormat="1" applyFont="1" applyBorder="1" applyAlignment="1" applyProtection="1">
      <alignment horizontal="right" wrapText="1"/>
      <protection locked="0"/>
    </xf>
    <xf numFmtId="4" fontId="23" fillId="0" borderId="18" xfId="78" applyNumberFormat="1" applyFont="1" applyBorder="1" applyAlignment="1" applyProtection="1">
      <alignment horizontal="right" wrapText="1"/>
      <protection locked="0"/>
    </xf>
    <xf numFmtId="0" fontId="23" fillId="0" borderId="16" xfId="78" applyFont="1" applyBorder="1" applyAlignment="1" applyProtection="1">
      <alignment horizontal="left" vertical="center" wrapText="1"/>
      <protection locked="0"/>
    </xf>
    <xf numFmtId="0" fontId="87" fillId="0" borderId="23" xfId="78" applyFont="1" applyBorder="1" applyAlignment="1" applyProtection="1">
      <alignment horizontal="left" wrapText="1"/>
      <protection locked="0"/>
    </xf>
    <xf numFmtId="0" fontId="23" fillId="0" borderId="23" xfId="78" applyFont="1" applyBorder="1" applyAlignment="1" applyProtection="1">
      <alignment horizontal="left" wrapText="1"/>
      <protection locked="0"/>
    </xf>
    <xf numFmtId="0" fontId="23" fillId="26" borderId="19" xfId="78" applyFont="1" applyFill="1" applyBorder="1" applyAlignment="1" applyProtection="1">
      <alignment horizontal="left" wrapText="1"/>
      <protection locked="0"/>
    </xf>
    <xf numFmtId="4" fontId="23" fillId="26" borderId="19" xfId="78" applyNumberFormat="1" applyFont="1" applyFill="1" applyBorder="1" applyAlignment="1" applyProtection="1">
      <alignment horizontal="right" wrapText="1"/>
      <protection locked="0"/>
    </xf>
    <xf numFmtId="4" fontId="23" fillId="26" borderId="23" xfId="78" applyNumberFormat="1" applyFont="1" applyFill="1" applyBorder="1" applyAlignment="1" applyProtection="1">
      <alignment horizontal="right" wrapText="1"/>
      <protection locked="0"/>
    </xf>
    <xf numFmtId="4" fontId="23" fillId="26" borderId="18" xfId="78" applyNumberFormat="1" applyFont="1" applyFill="1" applyBorder="1" applyAlignment="1" applyProtection="1">
      <alignment horizontal="right" wrapText="1"/>
      <protection locked="0"/>
    </xf>
    <xf numFmtId="0" fontId="23" fillId="0" borderId="19" xfId="78" applyFont="1" applyBorder="1" applyAlignment="1" applyProtection="1">
      <alignment horizontal="left" wrapText="1"/>
      <protection locked="0"/>
    </xf>
    <xf numFmtId="0" fontId="23" fillId="0" borderId="19" xfId="78" applyFont="1" applyBorder="1" applyAlignment="1" applyProtection="1">
      <alignment horizontal="left" vertical="top" wrapText="1"/>
      <protection locked="0"/>
    </xf>
    <xf numFmtId="4" fontId="23" fillId="0" borderId="23" xfId="78" applyNumberFormat="1" applyFont="1" applyFill="1" applyBorder="1" applyAlignment="1" applyProtection="1">
      <alignment horizontal="right" wrapText="1"/>
      <protection locked="0"/>
    </xf>
    <xf numFmtId="4" fontId="23" fillId="0" borderId="18" xfId="78" applyNumberFormat="1" applyFont="1" applyFill="1" applyBorder="1" applyAlignment="1" applyProtection="1">
      <alignment horizontal="right" wrapText="1"/>
      <protection locked="0"/>
    </xf>
    <xf numFmtId="4" fontId="23" fillId="0" borderId="16" xfId="78" applyNumberFormat="1" applyFont="1" applyFill="1" applyBorder="1" applyAlignment="1" applyProtection="1">
      <alignment horizontal="right" wrapText="1"/>
      <protection locked="0"/>
    </xf>
    <xf numFmtId="0" fontId="23" fillId="0" borderId="19" xfId="78" applyFont="1" applyBorder="1" applyAlignment="1" applyProtection="1">
      <alignment horizontal="center" vertical="top" wrapText="1"/>
      <protection locked="0"/>
    </xf>
    <xf numFmtId="4" fontId="23" fillId="0" borderId="19" xfId="78" applyNumberFormat="1" applyFont="1" applyBorder="1" applyAlignment="1" applyProtection="1">
      <alignment horizontal="right" vertical="center"/>
      <protection locked="0"/>
    </xf>
    <xf numFmtId="4" fontId="23" fillId="0" borderId="23" xfId="78" applyNumberFormat="1" applyFont="1" applyBorder="1" applyAlignment="1" applyProtection="1">
      <alignment horizontal="right" vertical="center"/>
      <protection locked="0"/>
    </xf>
    <xf numFmtId="4" fontId="23" fillId="0" borderId="18" xfId="78" applyNumberFormat="1" applyFont="1" applyBorder="1" applyAlignment="1" applyProtection="1">
      <alignment horizontal="right" vertical="center"/>
      <protection locked="0"/>
    </xf>
    <xf numFmtId="4" fontId="23" fillId="0" borderId="16" xfId="78" applyNumberFormat="1" applyFont="1" applyFill="1" applyBorder="1" applyAlignment="1" applyProtection="1">
      <alignment horizontal="right" vertical="center"/>
      <protection locked="0"/>
    </xf>
    <xf numFmtId="0" fontId="23" fillId="0" borderId="16" xfId="78" applyFont="1" applyBorder="1" applyAlignment="1" applyProtection="1">
      <alignment horizontal="center" wrapText="1"/>
      <protection locked="0"/>
    </xf>
    <xf numFmtId="4" fontId="23" fillId="0" borderId="16" xfId="78" applyNumberFormat="1" applyFont="1" applyBorder="1" applyAlignment="1" applyProtection="1">
      <alignment horizontal="right" vertical="center"/>
      <protection locked="0"/>
    </xf>
    <xf numFmtId="0" fontId="23" fillId="0" borderId="19" xfId="78" applyFont="1" applyBorder="1" applyAlignment="1" applyProtection="1">
      <alignment horizontal="left" vertical="center" wrapText="1"/>
      <protection locked="0"/>
    </xf>
    <xf numFmtId="0" fontId="23" fillId="0" borderId="19" xfId="78" applyFont="1" applyBorder="1" applyAlignment="1" applyProtection="1">
      <alignment horizontal="center" wrapText="1"/>
      <protection locked="0"/>
    </xf>
    <xf numFmtId="4" fontId="23" fillId="0" borderId="17" xfId="78" applyNumberFormat="1" applyFont="1" applyBorder="1" applyAlignment="1" applyProtection="1">
      <alignment horizontal="right" wrapText="1"/>
      <protection locked="0"/>
    </xf>
    <xf numFmtId="0" fontId="23" fillId="0" borderId="23" xfId="78" applyFont="1" applyBorder="1" applyAlignment="1" applyProtection="1">
      <alignment horizontal="left" vertical="top" wrapText="1"/>
      <protection locked="0"/>
    </xf>
    <xf numFmtId="4" fontId="23" fillId="0" borderId="17" xfId="78" applyNumberFormat="1" applyFont="1" applyBorder="1" applyAlignment="1" applyProtection="1">
      <alignment horizontal="right" vertical="top" wrapText="1"/>
      <protection locked="0"/>
    </xf>
    <xf numFmtId="4" fontId="23" fillId="0" borderId="23" xfId="78" applyNumberFormat="1" applyFont="1" applyBorder="1" applyAlignment="1" applyProtection="1">
      <alignment horizontal="right" vertical="top" wrapText="1"/>
      <protection locked="0"/>
    </xf>
    <xf numFmtId="4" fontId="23" fillId="0" borderId="16" xfId="78" applyNumberFormat="1" applyFont="1" applyBorder="1" applyAlignment="1" applyProtection="1">
      <alignment horizontal="right" vertical="top" wrapText="1"/>
      <protection locked="0"/>
    </xf>
    <xf numFmtId="0" fontId="23" fillId="0" borderId="10" xfId="78" applyFont="1" applyBorder="1" applyAlignment="1" applyProtection="1">
      <alignment horizontal="left" vertical="top" wrapText="1"/>
      <protection locked="0"/>
    </xf>
    <xf numFmtId="0" fontId="23" fillId="0" borderId="23" xfId="78" applyFont="1" applyBorder="1" applyAlignment="1" applyProtection="1">
      <alignment horizontal="center" wrapText="1"/>
      <protection locked="0"/>
    </xf>
    <xf numFmtId="4" fontId="23" fillId="0" borderId="17" xfId="78" applyNumberFormat="1" applyFont="1" applyFill="1" applyBorder="1" applyAlignment="1" applyProtection="1">
      <alignment horizontal="right" wrapText="1"/>
      <protection locked="0"/>
    </xf>
    <xf numFmtId="0" fontId="23" fillId="0" borderId="10" xfId="78" applyFont="1" applyBorder="1" applyAlignment="1" applyProtection="1">
      <alignment horizontal="center" vertical="top" wrapText="1"/>
      <protection locked="0"/>
    </xf>
    <xf numFmtId="0" fontId="23" fillId="0" borderId="10" xfId="78" applyFont="1" applyBorder="1" applyAlignment="1" applyProtection="1">
      <alignment horizontal="center" vertical="center" wrapText="1"/>
      <protection locked="0"/>
    </xf>
    <xf numFmtId="0" fontId="23" fillId="0" borderId="23" xfId="78" applyFont="1" applyBorder="1" applyAlignment="1" applyProtection="1">
      <alignment vertical="center" wrapText="1"/>
      <protection locked="0"/>
    </xf>
    <xf numFmtId="0" fontId="23" fillId="0" borderId="10" xfId="78" applyFont="1" applyBorder="1" applyAlignment="1" applyProtection="1">
      <alignment horizontal="left" vertical="center" wrapText="1"/>
      <protection locked="0"/>
    </xf>
    <xf numFmtId="0" fontId="23" fillId="0" borderId="23" xfId="78" applyFont="1" applyBorder="1" applyAlignment="1" applyProtection="1">
      <alignment horizontal="left" vertical="center" wrapText="1"/>
      <protection locked="0"/>
    </xf>
    <xf numFmtId="0" fontId="23" fillId="0" borderId="80" xfId="78" applyFont="1" applyBorder="1" applyAlignment="1" applyProtection="1">
      <alignment vertical="top" wrapText="1"/>
      <protection locked="0"/>
    </xf>
    <xf numFmtId="0" fontId="23" fillId="0" borderId="16" xfId="78" applyFont="1" applyBorder="1" applyAlignment="1" applyProtection="1">
      <alignment horizontal="left"/>
      <protection locked="0"/>
    </xf>
    <xf numFmtId="0" fontId="23" fillId="0" borderId="23" xfId="78" applyFont="1" applyBorder="1" applyAlignment="1" applyProtection="1">
      <alignment horizontal="center"/>
      <protection locked="0"/>
    </xf>
    <xf numFmtId="4" fontId="23" fillId="0" borderId="17" xfId="78" applyNumberFormat="1" applyFont="1" applyBorder="1" applyAlignment="1" applyProtection="1">
      <alignment horizontal="right"/>
      <protection locked="0"/>
    </xf>
    <xf numFmtId="4" fontId="23" fillId="0" borderId="18" xfId="78" applyNumberFormat="1" applyFont="1" applyBorder="1" applyAlignment="1" applyProtection="1">
      <alignment horizontal="right"/>
      <protection locked="0"/>
    </xf>
    <xf numFmtId="4" fontId="23" fillId="0" borderId="49" xfId="78" applyNumberFormat="1" applyFont="1" applyBorder="1" applyAlignment="1" applyProtection="1">
      <alignment horizontal="right"/>
      <protection locked="0"/>
    </xf>
    <xf numFmtId="0" fontId="23" fillId="0" borderId="10" xfId="78" applyFont="1" applyBorder="1" applyAlignment="1" applyProtection="1">
      <alignment horizontal="center" vertical="center"/>
      <protection locked="0"/>
    </xf>
    <xf numFmtId="0" fontId="23" fillId="0" borderId="19" xfId="78" applyFont="1" applyBorder="1" applyAlignment="1" applyProtection="1">
      <alignment horizontal="center" vertical="center"/>
      <protection locked="0"/>
    </xf>
    <xf numFmtId="4" fontId="23" fillId="0" borderId="19" xfId="78" applyNumberFormat="1" applyFont="1" applyBorder="1" applyAlignment="1" applyProtection="1">
      <alignment horizontal="right"/>
      <protection locked="0"/>
    </xf>
    <xf numFmtId="0" fontId="23" fillId="0" borderId="23" xfId="78" applyFont="1" applyBorder="1" applyAlignment="1" applyProtection="1">
      <alignment horizontal="left" vertical="center"/>
      <protection locked="0"/>
    </xf>
    <xf numFmtId="0" fontId="23" fillId="0" borderId="23" xfId="78" applyFont="1" applyBorder="1" applyAlignment="1" applyProtection="1">
      <alignment horizontal="left"/>
      <protection locked="0"/>
    </xf>
    <xf numFmtId="0" fontId="23" fillId="0" borderId="16" xfId="78" applyFont="1" applyBorder="1" applyAlignment="1" applyProtection="1">
      <alignment horizontal="center" vertical="center" wrapText="1"/>
      <protection locked="0"/>
    </xf>
    <xf numFmtId="0" fontId="23" fillId="0" borderId="23" xfId="78" applyFont="1" applyBorder="1" applyAlignment="1" applyProtection="1">
      <alignment horizontal="center" vertical="center" wrapText="1"/>
      <protection locked="0"/>
    </xf>
    <xf numFmtId="4" fontId="23" fillId="0" borderId="17" xfId="78" applyNumberFormat="1" applyFont="1" applyBorder="1" applyAlignment="1" applyProtection="1">
      <alignment horizontal="right" vertical="center" wrapText="1"/>
      <protection locked="0"/>
    </xf>
    <xf numFmtId="4" fontId="23" fillId="0" borderId="23" xfId="78" applyNumberFormat="1" applyFont="1" applyBorder="1" applyAlignment="1" applyProtection="1">
      <alignment horizontal="right" vertical="center" wrapText="1"/>
      <protection locked="0"/>
    </xf>
    <xf numFmtId="4" fontId="23" fillId="0" borderId="18" xfId="78" applyNumberFormat="1" applyFont="1" applyBorder="1" applyAlignment="1" applyProtection="1">
      <alignment horizontal="right" vertical="center" wrapText="1"/>
      <protection locked="0"/>
    </xf>
    <xf numFmtId="4" fontId="23" fillId="0" borderId="49" xfId="78" applyNumberFormat="1" applyFont="1" applyBorder="1" applyAlignment="1" applyProtection="1">
      <alignment horizontal="right" vertical="center" wrapText="1"/>
      <protection locked="0"/>
    </xf>
    <xf numFmtId="4" fontId="23" fillId="0" borderId="17" xfId="78" applyNumberFormat="1" applyFont="1" applyBorder="1" applyAlignment="1" applyProtection="1">
      <alignment horizontal="right" vertical="center"/>
      <protection locked="0"/>
    </xf>
    <xf numFmtId="4" fontId="23" fillId="0" borderId="49" xfId="78" applyNumberFormat="1" applyFont="1" applyBorder="1" applyAlignment="1" applyProtection="1">
      <alignment horizontal="right" vertical="center"/>
      <protection locked="0"/>
    </xf>
    <xf numFmtId="0" fontId="23" fillId="26" borderId="23" xfId="78" applyFont="1" applyFill="1" applyBorder="1" applyAlignment="1" applyProtection="1">
      <alignment horizontal="left" wrapText="1"/>
      <protection locked="0"/>
    </xf>
    <xf numFmtId="4" fontId="23" fillId="26" borderId="17" xfId="78" applyNumberFormat="1" applyFont="1" applyFill="1" applyBorder="1" applyAlignment="1" applyProtection="1">
      <alignment horizontal="right"/>
      <protection locked="0"/>
    </xf>
    <xf numFmtId="0" fontId="7" fillId="0" borderId="37" xfId="78" applyFont="1" applyFill="1" applyBorder="1" applyAlignment="1" applyProtection="1">
      <alignment vertical="top" wrapText="1"/>
      <protection locked="0"/>
    </xf>
    <xf numFmtId="0" fontId="23" fillId="0" borderId="88" xfId="78" applyFont="1" applyBorder="1" applyAlignment="1" applyProtection="1">
      <alignment vertical="top" wrapText="1"/>
      <protection locked="0"/>
    </xf>
    <xf numFmtId="0" fontId="23" fillId="0" borderId="40" xfId="78" applyFont="1" applyBorder="1" applyAlignment="1" applyProtection="1">
      <alignment horizontal="left"/>
      <protection locked="0"/>
    </xf>
    <xf numFmtId="0" fontId="23" fillId="0" borderId="39" xfId="78" applyFont="1" applyBorder="1" applyAlignment="1" applyProtection="1">
      <alignment horizontal="left"/>
      <protection locked="0"/>
    </xf>
    <xf numFmtId="4" fontId="23" fillId="0" borderId="92" xfId="78" applyNumberFormat="1" applyFont="1" applyBorder="1" applyAlignment="1" applyProtection="1">
      <alignment horizontal="right"/>
      <protection locked="0"/>
    </xf>
    <xf numFmtId="0" fontId="27" fillId="0" borderId="36" xfId="78" applyFont="1" applyBorder="1" applyAlignment="1">
      <alignment vertical="center"/>
    </xf>
    <xf numFmtId="0" fontId="68" fillId="27" borderId="29" xfId="78" applyFont="1" applyFill="1" applyBorder="1" applyAlignment="1">
      <alignment vertical="center" wrapText="1"/>
    </xf>
    <xf numFmtId="0" fontId="87" fillId="27" borderId="66" xfId="78" applyFont="1" applyFill="1" applyBorder="1" applyAlignment="1">
      <alignment vertical="center" wrapText="1"/>
    </xf>
    <xf numFmtId="4" fontId="29" fillId="28" borderId="46" xfId="78" applyNumberFormat="1" applyFont="1" applyFill="1" applyBorder="1" applyAlignment="1" applyProtection="1">
      <alignment horizontal="right"/>
      <protection locked="0"/>
    </xf>
    <xf numFmtId="4" fontId="87" fillId="27" borderId="66" xfId="78" applyNumberFormat="1" applyFont="1" applyFill="1" applyBorder="1" applyAlignment="1">
      <alignment horizontal="right" vertical="center" wrapText="1"/>
    </xf>
    <xf numFmtId="4" fontId="23" fillId="27" borderId="47" xfId="78" applyNumberFormat="1" applyFont="1" applyFill="1" applyBorder="1" applyAlignment="1">
      <alignment horizontal="right" vertical="center" wrapText="1"/>
    </xf>
    <xf numFmtId="0" fontId="27" fillId="28" borderId="46" xfId="78" applyFont="1" applyFill="1" applyBorder="1" applyAlignment="1" applyProtection="1">
      <alignment horizontal="right"/>
      <protection locked="0"/>
    </xf>
    <xf numFmtId="0" fontId="23" fillId="0" borderId="80" xfId="78" applyFont="1" applyBorder="1" applyAlignment="1" applyProtection="1">
      <alignment horizontal="left" vertical="top" wrapText="1"/>
      <protection locked="0"/>
    </xf>
    <xf numFmtId="0" fontId="23" fillId="0" borderId="10" xfId="78" applyFont="1" applyBorder="1" applyAlignment="1" applyProtection="1">
      <alignment horizontal="left" vertical="center"/>
      <protection locked="0"/>
    </xf>
    <xf numFmtId="4" fontId="23" fillId="0" borderId="49" xfId="78" applyNumberFormat="1" applyFont="1" applyBorder="1" applyAlignment="1" applyProtection="1">
      <alignment horizontal="right" wrapText="1"/>
      <protection locked="0"/>
    </xf>
    <xf numFmtId="0" fontId="23" fillId="0" borderId="97" xfId="78" applyFont="1" applyBorder="1" applyAlignment="1" applyProtection="1">
      <alignment horizontal="left" vertical="top" wrapText="1"/>
      <protection locked="0"/>
    </xf>
    <xf numFmtId="0" fontId="23" fillId="26" borderId="10" xfId="78" applyFont="1" applyFill="1" applyBorder="1" applyAlignment="1" applyProtection="1">
      <alignment horizontal="left" vertical="center" wrapText="1"/>
      <protection locked="0"/>
    </xf>
    <xf numFmtId="4" fontId="23" fillId="26" borderId="17" xfId="78" applyNumberFormat="1" applyFont="1" applyFill="1" applyBorder="1" applyAlignment="1" applyProtection="1">
      <alignment horizontal="right" wrapText="1"/>
      <protection locked="0"/>
    </xf>
    <xf numFmtId="4" fontId="23" fillId="0" borderId="49" xfId="78" applyNumberFormat="1" applyFont="1" applyFill="1" applyBorder="1" applyAlignment="1" applyProtection="1">
      <alignment horizontal="right" wrapText="1"/>
      <protection locked="0"/>
    </xf>
    <xf numFmtId="0" fontId="23" fillId="0" borderId="23" xfId="78" applyFont="1" applyBorder="1" applyAlignment="1" applyProtection="1">
      <alignment wrapText="1"/>
      <protection locked="0"/>
    </xf>
    <xf numFmtId="0" fontId="91" fillId="0" borderId="80" xfId="78" applyFont="1" applyBorder="1" applyAlignment="1" applyProtection="1">
      <alignment horizontal="left" vertical="top" wrapText="1"/>
      <protection locked="0"/>
    </xf>
    <xf numFmtId="0" fontId="91" fillId="0" borderId="16" xfId="78" applyFont="1" applyBorder="1" applyAlignment="1" applyProtection="1">
      <alignment horizontal="left" wrapText="1"/>
      <protection locked="0"/>
    </xf>
    <xf numFmtId="0" fontId="23" fillId="26" borderId="80" xfId="78" applyFont="1" applyFill="1" applyBorder="1" applyAlignment="1" applyProtection="1">
      <alignment horizontal="left" vertical="top" wrapText="1"/>
      <protection locked="0"/>
    </xf>
    <xf numFmtId="0" fontId="87" fillId="27" borderId="0" xfId="78" applyFont="1" applyFill="1" applyBorder="1" applyAlignment="1">
      <alignment horizontal="left" vertical="center" wrapText="1"/>
    </xf>
    <xf numFmtId="4" fontId="27" fillId="28" borderId="73" xfId="78" applyNumberFormat="1" applyFont="1" applyFill="1" applyBorder="1" applyAlignment="1" applyProtection="1">
      <alignment horizontal="right"/>
      <protection locked="0"/>
    </xf>
    <xf numFmtId="0" fontId="73" fillId="0" borderId="93" xfId="78" applyFont="1" applyBorder="1" applyAlignment="1">
      <alignment vertical="center" wrapText="1"/>
    </xf>
    <xf numFmtId="0" fontId="89" fillId="0" borderId="33" xfId="78" applyFont="1" applyFill="1" applyBorder="1" applyAlignment="1">
      <alignment horizontal="left" wrapText="1"/>
    </xf>
    <xf numFmtId="0" fontId="73" fillId="0" borderId="110" xfId="78" applyFont="1" applyFill="1" applyBorder="1" applyAlignment="1">
      <alignment horizontal="left" wrapText="1"/>
    </xf>
    <xf numFmtId="0" fontId="73" fillId="0" borderId="50" xfId="78" applyFont="1" applyFill="1" applyBorder="1" applyAlignment="1">
      <alignment horizontal="left" wrapText="1"/>
    </xf>
    <xf numFmtId="0" fontId="23" fillId="0" borderId="16" xfId="78" applyFont="1" applyBorder="1" applyAlignment="1" applyProtection="1">
      <alignment horizontal="left" vertical="top" wrapText="1"/>
      <protection locked="0"/>
    </xf>
    <xf numFmtId="0" fontId="23" fillId="0" borderId="39" xfId="78" applyFont="1" applyBorder="1" applyAlignment="1" applyProtection="1">
      <alignment horizontal="left" vertical="top" wrapText="1"/>
      <protection locked="0"/>
    </xf>
    <xf numFmtId="0" fontId="87" fillId="27" borderId="66" xfId="78" applyFont="1" applyFill="1" applyBorder="1" applyAlignment="1">
      <alignment horizontal="left" vertical="center" wrapText="1"/>
    </xf>
    <xf numFmtId="4" fontId="27" fillId="28" borderId="36" xfId="78" applyNumberFormat="1" applyFont="1" applyFill="1" applyBorder="1" applyAlignment="1" applyProtection="1">
      <alignment horizontal="right"/>
      <protection locked="0"/>
    </xf>
    <xf numFmtId="0" fontId="73" fillId="0" borderId="50" xfId="78" applyFont="1" applyFill="1" applyBorder="1" applyAlignment="1">
      <alignment horizontal="left" vertical="top" wrapText="1"/>
    </xf>
    <xf numFmtId="0" fontId="90" fillId="26" borderId="118" xfId="78" applyFont="1" applyFill="1" applyBorder="1" applyAlignment="1" applyProtection="1">
      <alignment horizontal="left" vertical="top" wrapText="1"/>
      <protection locked="0"/>
    </xf>
    <xf numFmtId="0" fontId="23" fillId="26" borderId="16" xfId="78" applyFont="1" applyFill="1" applyBorder="1" applyAlignment="1" applyProtection="1">
      <alignment horizontal="left" vertical="top" wrapText="1"/>
      <protection locked="0"/>
    </xf>
    <xf numFmtId="0" fontId="23" fillId="26" borderId="23" xfId="78" applyFont="1" applyFill="1" applyBorder="1" applyAlignment="1" applyProtection="1">
      <alignment horizontal="left" vertical="top" wrapText="1"/>
      <protection locked="0"/>
    </xf>
    <xf numFmtId="4" fontId="23" fillId="31" borderId="23" xfId="78" applyNumberFormat="1" applyFont="1" applyFill="1" applyBorder="1" applyAlignment="1" applyProtection="1">
      <alignment horizontal="right" wrapText="1"/>
      <protection locked="0"/>
    </xf>
    <xf numFmtId="4" fontId="23" fillId="31" borderId="18" xfId="78" applyNumberFormat="1" applyFont="1" applyFill="1" applyBorder="1" applyAlignment="1" applyProtection="1">
      <alignment horizontal="right" wrapText="1"/>
      <protection locked="0"/>
    </xf>
    <xf numFmtId="0" fontId="73" fillId="0" borderId="50" xfId="78" applyFont="1" applyBorder="1" applyAlignment="1">
      <alignment horizontal="left"/>
    </xf>
    <xf numFmtId="0" fontId="23" fillId="0" borderId="88" xfId="78" applyFont="1" applyBorder="1" applyAlignment="1" applyProtection="1">
      <alignment horizontal="left" vertical="top" wrapText="1"/>
      <protection locked="0"/>
    </xf>
    <xf numFmtId="0" fontId="23" fillId="0" borderId="40" xfId="78" applyFont="1" applyBorder="1" applyAlignment="1" applyProtection="1">
      <alignment horizontal="left" wrapText="1"/>
      <protection locked="0"/>
    </xf>
    <xf numFmtId="0" fontId="23" fillId="0" borderId="39" xfId="78" applyFont="1" applyBorder="1" applyAlignment="1" applyProtection="1">
      <alignment horizontal="left" wrapText="1"/>
      <protection locked="0"/>
    </xf>
    <xf numFmtId="4" fontId="23" fillId="0" borderId="117" xfId="78" applyNumberFormat="1" applyFont="1" applyBorder="1" applyAlignment="1" applyProtection="1">
      <alignment horizontal="right" wrapText="1"/>
      <protection locked="0"/>
    </xf>
    <xf numFmtId="4" fontId="23" fillId="0" borderId="39" xfId="78" applyNumberFormat="1" applyFont="1" applyBorder="1" applyAlignment="1" applyProtection="1">
      <alignment horizontal="right" wrapText="1"/>
      <protection locked="0"/>
    </xf>
    <xf numFmtId="4" fontId="23" fillId="0" borderId="81" xfId="78" applyNumberFormat="1" applyFont="1" applyBorder="1" applyAlignment="1" applyProtection="1">
      <alignment horizontal="right" wrapText="1"/>
      <protection locked="0"/>
    </xf>
    <xf numFmtId="4" fontId="23" fillId="0" borderId="42" xfId="78" applyNumberFormat="1" applyFont="1" applyBorder="1" applyAlignment="1" applyProtection="1">
      <alignment horizontal="right"/>
      <protection locked="0"/>
    </xf>
    <xf numFmtId="0" fontId="23" fillId="26" borderId="16" xfId="78" applyFont="1" applyFill="1" applyBorder="1" applyAlignment="1" applyProtection="1">
      <alignment horizontal="left" wrapText="1"/>
      <protection locked="0"/>
    </xf>
    <xf numFmtId="0" fontId="23" fillId="26" borderId="10" xfId="78" applyFont="1" applyFill="1" applyBorder="1" applyAlignment="1" applyProtection="1">
      <alignment horizontal="left" wrapText="1"/>
      <protection locked="0"/>
    </xf>
    <xf numFmtId="4" fontId="23" fillId="0" borderId="49" xfId="78" applyNumberFormat="1" applyFont="1" applyFill="1" applyBorder="1" applyAlignment="1" applyProtection="1">
      <alignment horizontal="right"/>
      <protection locked="0"/>
    </xf>
    <xf numFmtId="0" fontId="23" fillId="0" borderId="10" xfId="78" applyNumberFormat="1" applyFont="1" applyBorder="1" applyAlignment="1" applyProtection="1">
      <alignment horizontal="left" vertical="center" wrapText="1"/>
      <protection locked="0"/>
    </xf>
    <xf numFmtId="0" fontId="73" fillId="0" borderId="110" xfId="78" applyFont="1" applyBorder="1" applyAlignment="1">
      <alignment vertical="top" wrapText="1"/>
    </xf>
    <xf numFmtId="0" fontId="93" fillId="0" borderId="80" xfId="78" applyFont="1" applyBorder="1" applyAlignment="1" applyProtection="1">
      <alignment horizontal="left" vertical="top" wrapText="1"/>
      <protection locked="0"/>
    </xf>
    <xf numFmtId="0" fontId="23" fillId="0" borderId="21" xfId="78" applyFont="1" applyBorder="1" applyAlignment="1" applyProtection="1">
      <alignment vertical="top" wrapText="1"/>
      <protection locked="0"/>
    </xf>
    <xf numFmtId="4" fontId="29" fillId="28" borderId="36" xfId="78" applyNumberFormat="1" applyFont="1" applyFill="1" applyBorder="1" applyAlignment="1" applyProtection="1">
      <alignment horizontal="right"/>
      <protection locked="0"/>
    </xf>
    <xf numFmtId="0" fontId="73" fillId="0" borderId="33" xfId="78" applyFont="1" applyBorder="1" applyAlignment="1">
      <alignment vertical="center" wrapText="1"/>
    </xf>
    <xf numFmtId="0" fontId="23" fillId="0" borderId="80" xfId="78" applyFont="1" applyBorder="1" applyAlignment="1" applyProtection="1">
      <alignment horizontal="justify" vertical="top" wrapText="1"/>
      <protection locked="0"/>
    </xf>
    <xf numFmtId="0" fontId="73" fillId="0" borderId="50" xfId="78" applyFont="1" applyFill="1" applyBorder="1" applyAlignment="1">
      <alignment vertical="top" wrapText="1"/>
    </xf>
    <xf numFmtId="0" fontId="87" fillId="0" borderId="80" xfId="78" applyFont="1" applyBorder="1" applyAlignment="1" applyProtection="1">
      <alignment horizontal="left" vertical="top" wrapText="1"/>
      <protection locked="0"/>
    </xf>
    <xf numFmtId="0" fontId="87" fillId="0" borderId="10" xfId="78" applyFont="1" applyBorder="1" applyAlignment="1" applyProtection="1">
      <alignment horizontal="left" vertical="top" wrapText="1"/>
      <protection locked="0"/>
    </xf>
    <xf numFmtId="0" fontId="73" fillId="0" borderId="50" xfId="78" applyFont="1" applyBorder="1" applyAlignment="1">
      <alignment vertical="top" wrapText="1"/>
    </xf>
    <xf numFmtId="0" fontId="68" fillId="27" borderId="29" xfId="78" applyFont="1" applyFill="1" applyBorder="1" applyAlignment="1" applyProtection="1">
      <alignment vertical="center" wrapText="1"/>
      <protection locked="0"/>
    </xf>
    <xf numFmtId="0" fontId="23" fillId="27" borderId="47" xfId="78" applyFont="1" applyFill="1" applyBorder="1" applyAlignment="1">
      <alignment vertical="center" wrapText="1"/>
    </xf>
    <xf numFmtId="0" fontId="29" fillId="0" borderId="113" xfId="78" applyFont="1" applyFill="1" applyBorder="1" applyAlignment="1" applyProtection="1">
      <alignment vertical="center" wrapText="1"/>
      <protection locked="0"/>
    </xf>
    <xf numFmtId="0" fontId="29" fillId="0" borderId="119" xfId="78" applyFont="1" applyFill="1" applyBorder="1" applyAlignment="1" applyProtection="1">
      <alignment vertical="center" wrapText="1"/>
      <protection locked="0"/>
    </xf>
    <xf numFmtId="3" fontId="93" fillId="0" borderId="17" xfId="78" applyNumberFormat="1" applyFont="1" applyBorder="1" applyAlignment="1" applyProtection="1">
      <alignment horizontal="left" wrapText="1"/>
      <protection locked="0"/>
    </xf>
    <xf numFmtId="0" fontId="23" fillId="0" borderId="18" xfId="78" applyFont="1" applyBorder="1" applyAlignment="1" applyProtection="1">
      <alignment wrapText="1"/>
      <protection locked="0"/>
    </xf>
    <xf numFmtId="0" fontId="56" fillId="0" borderId="0" xfId="78" applyFont="1" applyFill="1" applyBorder="1" applyAlignment="1">
      <alignment vertical="top" wrapText="1"/>
    </xf>
    <xf numFmtId="0" fontId="21" fillId="0" borderId="66" xfId="78" applyFont="1" applyFill="1" applyBorder="1" applyAlignment="1">
      <alignment horizontal="left" vertical="top" wrapText="1"/>
    </xf>
    <xf numFmtId="0" fontId="27" fillId="0" borderId="0" xfId="78" applyFont="1" applyFill="1" applyBorder="1" applyAlignment="1">
      <alignment horizontal="left"/>
    </xf>
    <xf numFmtId="0" fontId="27" fillId="0" borderId="0" xfId="78" applyFont="1" applyFill="1" applyBorder="1" applyAlignment="1">
      <alignment horizontal="center"/>
    </xf>
    <xf numFmtId="4" fontId="29" fillId="28" borderId="67" xfId="78" applyNumberFormat="1" applyFont="1" applyFill="1" applyBorder="1" applyProtection="1">
      <protection locked="0"/>
    </xf>
    <xf numFmtId="4" fontId="27" fillId="28" borderId="67" xfId="78" applyNumberFormat="1" applyFont="1" applyFill="1" applyBorder="1" applyAlignment="1" applyProtection="1">
      <alignment horizontal="right"/>
      <protection locked="0"/>
    </xf>
    <xf numFmtId="0" fontId="74" fillId="0" borderId="0" xfId="78" applyFont="1" applyBorder="1" applyAlignment="1">
      <alignment vertical="top" wrapText="1"/>
    </xf>
    <xf numFmtId="0" fontId="29" fillId="0" borderId="0" xfId="78" applyFont="1" applyFill="1" applyBorder="1" applyAlignment="1"/>
    <xf numFmtId="0" fontId="21" fillId="0" borderId="0" xfId="78" applyFont="1" applyFill="1" applyBorder="1" applyAlignment="1">
      <alignment horizontal="justify" vertical="top" wrapText="1"/>
    </xf>
    <xf numFmtId="0" fontId="51" fillId="0" borderId="0" xfId="78" applyFont="1" applyBorder="1" applyAlignment="1">
      <alignment horizontal="justify" vertical="top" wrapText="1"/>
    </xf>
    <xf numFmtId="0" fontId="21" fillId="0" borderId="0" xfId="78" applyFont="1" applyBorder="1" applyAlignment="1">
      <alignment wrapText="1"/>
    </xf>
    <xf numFmtId="0" fontId="56" fillId="0" borderId="0" xfId="78" applyFont="1" applyBorder="1" applyAlignment="1"/>
    <xf numFmtId="0" fontId="56" fillId="0" borderId="0" xfId="78" applyFont="1" applyAlignment="1">
      <alignment horizontal="justify"/>
    </xf>
    <xf numFmtId="0" fontId="27" fillId="0" borderId="10" xfId="78" applyFont="1" applyBorder="1" applyAlignment="1"/>
    <xf numFmtId="4" fontId="23" fillId="0" borderId="16" xfId="78" applyNumberFormat="1" applyFont="1" applyBorder="1" applyAlignment="1" applyProtection="1">
      <alignment wrapText="1"/>
      <protection locked="0"/>
    </xf>
    <xf numFmtId="4" fontId="21" fillId="0" borderId="0" xfId="78" applyNumberFormat="1" applyFont="1" applyBorder="1" applyAlignment="1">
      <alignment wrapText="1"/>
    </xf>
    <xf numFmtId="0" fontId="56" fillId="29" borderId="27" xfId="78" applyFont="1" applyFill="1" applyBorder="1" applyAlignment="1">
      <alignment horizontal="left" vertical="center"/>
    </xf>
    <xf numFmtId="0" fontId="27" fillId="0" borderId="0" xfId="78" applyFont="1" applyBorder="1" applyAlignment="1"/>
    <xf numFmtId="0" fontId="73" fillId="0" borderId="33" xfId="78" applyFont="1" applyBorder="1" applyAlignment="1">
      <alignment horizontal="center" vertical="center"/>
    </xf>
    <xf numFmtId="0" fontId="27" fillId="0" borderId="10" xfId="78" applyFont="1" applyBorder="1" applyAlignment="1">
      <alignment wrapText="1"/>
    </xf>
    <xf numFmtId="4" fontId="27" fillId="0" borderId="10" xfId="78" applyNumberFormat="1" applyFont="1" applyBorder="1" applyAlignment="1" applyProtection="1">
      <alignment horizontal="right" wrapText="1"/>
      <protection locked="0"/>
    </xf>
    <xf numFmtId="4" fontId="27" fillId="0" borderId="0" xfId="78" applyNumberFormat="1" applyFont="1" applyBorder="1" applyAlignment="1"/>
    <xf numFmtId="4" fontId="27" fillId="0" borderId="10" xfId="78" applyNumberFormat="1" applyFont="1" applyBorder="1" applyAlignment="1">
      <alignment wrapText="1"/>
    </xf>
    <xf numFmtId="0" fontId="23" fillId="0" borderId="16" xfId="78" applyFont="1" applyBorder="1" applyAlignment="1" applyProtection="1">
      <alignment horizontal="center" vertical="top" wrapText="1"/>
      <protection locked="0"/>
    </xf>
    <xf numFmtId="4" fontId="23" fillId="0" borderId="18" xfId="78" applyNumberFormat="1" applyFont="1" applyBorder="1" applyAlignment="1" applyProtection="1">
      <alignment horizontal="right" vertical="top" wrapText="1"/>
      <protection locked="0"/>
    </xf>
    <xf numFmtId="4" fontId="23" fillId="0" borderId="19" xfId="78" applyNumberFormat="1" applyFont="1" applyBorder="1" applyAlignment="1" applyProtection="1">
      <alignment horizontal="right" vertical="top" wrapText="1"/>
      <protection locked="0"/>
    </xf>
    <xf numFmtId="4" fontId="23" fillId="0" borderId="23" xfId="78" applyNumberFormat="1" applyFont="1" applyFill="1" applyBorder="1" applyAlignment="1" applyProtection="1">
      <alignment horizontal="right" vertical="top" wrapText="1"/>
      <protection locked="0"/>
    </xf>
    <xf numFmtId="4" fontId="23" fillId="0" borderId="18" xfId="78" applyNumberFormat="1" applyFont="1" applyFill="1" applyBorder="1" applyAlignment="1" applyProtection="1">
      <alignment horizontal="right" vertical="top" wrapText="1"/>
      <protection locked="0"/>
    </xf>
    <xf numFmtId="0" fontId="27" fillId="26" borderId="10" xfId="78" applyFont="1" applyFill="1" applyBorder="1" applyAlignment="1"/>
    <xf numFmtId="4" fontId="27" fillId="0" borderId="10" xfId="78" applyNumberFormat="1" applyFont="1" applyBorder="1" applyAlignment="1" applyProtection="1">
      <alignment horizontal="left" wrapText="1"/>
      <protection locked="0"/>
    </xf>
    <xf numFmtId="4" fontId="27" fillId="28" borderId="0" xfId="78" applyNumberFormat="1" applyFont="1" applyFill="1" applyBorder="1" applyAlignment="1" applyProtection="1">
      <alignment horizontal="right"/>
      <protection locked="0"/>
    </xf>
    <xf numFmtId="0" fontId="22" fillId="0" borderId="0" xfId="78" applyFont="1" applyBorder="1" applyAlignment="1" applyProtection="1">
      <alignment horizontal="center"/>
      <protection locked="0"/>
    </xf>
    <xf numFmtId="4" fontId="95" fillId="0" borderId="10" xfId="0" applyNumberFormat="1" applyFont="1" applyBorder="1"/>
    <xf numFmtId="9" fontId="27" fillId="0" borderId="0" xfId="78" applyNumberFormat="1" applyFont="1" applyBorder="1" applyAlignment="1"/>
    <xf numFmtId="10" fontId="27" fillId="0" borderId="0" xfId="78" applyNumberFormat="1" applyFont="1" applyBorder="1" applyAlignment="1"/>
    <xf numFmtId="9" fontId="29" fillId="0" borderId="0" xfId="78" applyNumberFormat="1" applyFont="1" applyBorder="1" applyAlignment="1"/>
    <xf numFmtId="4" fontId="27" fillId="28" borderId="121" xfId="78" applyNumberFormat="1" applyFont="1" applyFill="1" applyBorder="1" applyAlignment="1" applyProtection="1">
      <alignment horizontal="right"/>
      <protection locked="0"/>
    </xf>
    <xf numFmtId="4" fontId="27" fillId="0" borderId="10" xfId="78" applyNumberFormat="1" applyFont="1" applyBorder="1" applyAlignment="1"/>
    <xf numFmtId="0" fontId="27" fillId="28" borderId="45" xfId="78" applyFont="1" applyFill="1" applyBorder="1" applyAlignment="1" applyProtection="1">
      <alignment horizontal="right"/>
      <protection locked="0"/>
    </xf>
    <xf numFmtId="0" fontId="27" fillId="0" borderId="10" xfId="78" applyFont="1" applyBorder="1" applyAlignment="1">
      <alignment vertical="center"/>
    </xf>
    <xf numFmtId="4" fontId="27" fillId="28" borderId="122" xfId="78" applyNumberFormat="1" applyFont="1" applyFill="1" applyBorder="1" applyAlignment="1" applyProtection="1">
      <alignment horizontal="right"/>
      <protection locked="0"/>
    </xf>
    <xf numFmtId="0" fontId="27" fillId="0" borderId="45" xfId="78" applyFont="1" applyFill="1" applyBorder="1" applyProtection="1">
      <protection locked="0"/>
    </xf>
    <xf numFmtId="0" fontId="27" fillId="26" borderId="10" xfId="78" applyFont="1" applyFill="1" applyBorder="1" applyAlignment="1">
      <alignment wrapText="1"/>
    </xf>
    <xf numFmtId="4" fontId="27" fillId="0" borderId="10" xfId="78" applyNumberFormat="1" applyFont="1" applyBorder="1" applyAlignment="1">
      <alignment vertical="top"/>
    </xf>
    <xf numFmtId="4" fontId="27" fillId="0" borderId="10" xfId="78" applyNumberFormat="1" applyFont="1" applyBorder="1" applyAlignment="1">
      <alignment vertical="center"/>
    </xf>
    <xf numFmtId="4" fontId="94" fillId="31" borderId="10" xfId="78" applyNumberFormat="1" applyFont="1" applyFill="1" applyBorder="1" applyAlignment="1"/>
    <xf numFmtId="0" fontId="27" fillId="0" borderId="10" xfId="78" applyFont="1" applyBorder="1" applyAlignment="1">
      <alignment horizontal="left"/>
    </xf>
    <xf numFmtId="10" fontId="94" fillId="31" borderId="0" xfId="78" applyNumberFormat="1" applyFont="1" applyFill="1" applyBorder="1" applyAlignment="1"/>
    <xf numFmtId="0" fontId="94" fillId="31" borderId="0" xfId="78" applyFont="1" applyFill="1" applyBorder="1" applyAlignment="1"/>
    <xf numFmtId="0" fontId="27" fillId="0" borderId="0" xfId="76" applyFont="1"/>
    <xf numFmtId="0" fontId="22" fillId="0" borderId="0" xfId="76" applyFont="1"/>
    <xf numFmtId="0" fontId="80" fillId="0" borderId="0" xfId="76" applyFont="1" applyAlignment="1">
      <alignment vertical="center"/>
    </xf>
    <xf numFmtId="0" fontId="80" fillId="0" borderId="0" xfId="76" applyFont="1" applyAlignment="1">
      <alignment horizontal="left" vertical="center"/>
    </xf>
    <xf numFmtId="0" fontId="29" fillId="0" borderId="0" xfId="76" applyFont="1"/>
    <xf numFmtId="0" fontId="57" fillId="0" borderId="0" xfId="76" applyFont="1" applyAlignment="1">
      <alignment vertical="top"/>
    </xf>
    <xf numFmtId="0" fontId="27" fillId="0" borderId="66" xfId="76" applyFont="1" applyBorder="1"/>
    <xf numFmtId="0" fontId="51" fillId="0" borderId="0" xfId="76" applyFont="1"/>
    <xf numFmtId="0" fontId="29" fillId="0" borderId="0" xfId="76" applyFont="1" applyAlignment="1">
      <alignment vertical="center" wrapText="1"/>
    </xf>
    <xf numFmtId="0" fontId="51" fillId="0" borderId="37" xfId="76" applyFont="1" applyBorder="1" applyAlignment="1">
      <alignment horizontal="center" vertical="center"/>
    </xf>
    <xf numFmtId="0" fontId="27" fillId="0" borderId="109" xfId="76" applyFont="1" applyBorder="1" applyAlignment="1" applyProtection="1">
      <alignment horizontal="right" vertical="center"/>
      <protection locked="0"/>
    </xf>
    <xf numFmtId="0" fontId="27" fillId="0" borderId="22" xfId="76" applyFont="1" applyBorder="1" applyAlignment="1" applyProtection="1">
      <alignment horizontal="right" vertical="center"/>
      <protection locked="0"/>
    </xf>
    <xf numFmtId="0" fontId="27" fillId="0" borderId="14" xfId="76" applyFont="1" applyBorder="1" applyAlignment="1" applyProtection="1">
      <alignment horizontal="right" vertical="center"/>
      <protection locked="0"/>
    </xf>
    <xf numFmtId="0" fontId="27" fillId="0" borderId="103" xfId="76" applyFont="1" applyBorder="1" applyAlignment="1" applyProtection="1">
      <alignment horizontal="right" vertical="center"/>
      <protection locked="0"/>
    </xf>
    <xf numFmtId="0" fontId="27" fillId="0" borderId="105" xfId="76" applyFont="1" applyBorder="1" applyAlignment="1" applyProtection="1">
      <alignment horizontal="right" vertical="center"/>
      <protection locked="0"/>
    </xf>
    <xf numFmtId="0" fontId="27" fillId="0" borderId="36" xfId="76" applyFont="1" applyBorder="1"/>
    <xf numFmtId="0" fontId="75" fillId="0" borderId="49" xfId="76" applyFont="1" applyBorder="1" applyAlignment="1" applyProtection="1">
      <alignment horizontal="right" vertical="center"/>
      <protection locked="0"/>
    </xf>
    <xf numFmtId="0" fontId="75" fillId="0" borderId="10" xfId="76" applyFont="1" applyBorder="1" applyAlignment="1" applyProtection="1">
      <alignment horizontal="right" vertical="center"/>
      <protection locked="0"/>
    </xf>
    <xf numFmtId="0" fontId="75" fillId="0" borderId="21" xfId="76" applyFont="1" applyBorder="1" applyAlignment="1" applyProtection="1">
      <alignment horizontal="right" vertical="center"/>
      <protection locked="0"/>
    </xf>
    <xf numFmtId="0" fontId="75" fillId="0" borderId="101" xfId="76" applyFont="1" applyBorder="1" applyAlignment="1" applyProtection="1">
      <alignment horizontal="right" vertical="center"/>
      <protection locked="0"/>
    </xf>
    <xf numFmtId="0" fontId="76" fillId="0" borderId="10" xfId="76" applyFont="1" applyBorder="1" applyAlignment="1" applyProtection="1">
      <alignment horizontal="right" vertical="center" wrapText="1"/>
      <protection locked="0"/>
    </xf>
    <xf numFmtId="0" fontId="29" fillId="0" borderId="0" xfId="76" applyFont="1" applyAlignment="1">
      <alignment horizontal="center" vertical="top" wrapText="1"/>
    </xf>
    <xf numFmtId="0" fontId="75" fillId="0" borderId="108" xfId="76" applyFont="1" applyBorder="1" applyAlignment="1" applyProtection="1">
      <alignment horizontal="center" vertical="center"/>
      <protection locked="0"/>
    </xf>
    <xf numFmtId="0" fontId="75" fillId="0" borderId="23" xfId="76" applyFont="1" applyBorder="1" applyAlignment="1" applyProtection="1">
      <alignment horizontal="center" vertical="center"/>
      <protection locked="0"/>
    </xf>
    <xf numFmtId="0" fontId="75" fillId="0" borderId="18" xfId="76" applyFont="1" applyBorder="1" applyAlignment="1" applyProtection="1">
      <alignment horizontal="center" vertical="center"/>
      <protection locked="0"/>
    </xf>
    <xf numFmtId="0" fontId="75" fillId="0" borderId="107" xfId="76" applyFont="1" applyBorder="1" applyAlignment="1" applyProtection="1">
      <alignment horizontal="center" vertical="center"/>
      <protection locked="0"/>
    </xf>
    <xf numFmtId="0" fontId="76" fillId="0" borderId="23" xfId="76" applyFont="1" applyBorder="1" applyAlignment="1" applyProtection="1">
      <alignment horizontal="center" vertical="center" wrapText="1"/>
      <protection locked="0"/>
    </xf>
    <xf numFmtId="0" fontId="29" fillId="0" borderId="0" xfId="76" applyFont="1" applyAlignment="1">
      <alignment vertical="top" wrapText="1"/>
    </xf>
    <xf numFmtId="0" fontId="7" fillId="0" borderId="0" xfId="76" applyFont="1" applyAlignment="1">
      <alignment horizontal="justify" vertical="center" wrapText="1"/>
    </xf>
    <xf numFmtId="0" fontId="27" fillId="0" borderId="0" xfId="76" applyFont="1" applyAlignment="1">
      <alignment horizontal="left"/>
    </xf>
    <xf numFmtId="0" fontId="72" fillId="0" borderId="0" xfId="76" applyFont="1" applyAlignment="1">
      <alignment horizontal="left"/>
    </xf>
    <xf numFmtId="0" fontId="56" fillId="0" borderId="0" xfId="76" applyFont="1" applyAlignment="1">
      <alignment horizontal="left"/>
    </xf>
    <xf numFmtId="0" fontId="27" fillId="0" borderId="66" xfId="76" applyFont="1" applyBorder="1" applyAlignment="1">
      <alignment horizontal="right" vertical="center"/>
    </xf>
    <xf numFmtId="0" fontId="27" fillId="0" borderId="29" xfId="76" applyFont="1" applyBorder="1" applyAlignment="1">
      <alignment horizontal="right" vertical="center"/>
    </xf>
    <xf numFmtId="0" fontId="27" fillId="0" borderId="104" xfId="76" applyFont="1" applyBorder="1" applyAlignment="1" applyProtection="1">
      <alignment horizontal="right" vertical="center"/>
      <protection locked="0"/>
    </xf>
    <xf numFmtId="0" fontId="27" fillId="0" borderId="41" xfId="76" applyFont="1" applyBorder="1" applyAlignment="1" applyProtection="1">
      <alignment horizontal="right" vertical="center"/>
      <protection locked="0"/>
    </xf>
    <xf numFmtId="0" fontId="27" fillId="0" borderId="102" xfId="76" applyFont="1" applyBorder="1" applyAlignment="1" applyProtection="1">
      <alignment horizontal="right" vertical="center"/>
      <protection locked="0"/>
    </xf>
    <xf numFmtId="0" fontId="51" fillId="0" borderId="13" xfId="76" applyFont="1" applyBorder="1" applyAlignment="1" applyProtection="1">
      <alignment horizontal="right" vertical="center"/>
      <protection locked="0"/>
    </xf>
    <xf numFmtId="0" fontId="27" fillId="0" borderId="48" xfId="76" applyFont="1" applyBorder="1" applyAlignment="1" applyProtection="1">
      <alignment horizontal="right" vertical="center"/>
      <protection locked="0"/>
    </xf>
    <xf numFmtId="0" fontId="27" fillId="0" borderId="10" xfId="76" applyFont="1" applyBorder="1" applyAlignment="1" applyProtection="1">
      <alignment horizontal="right" vertical="center"/>
      <protection locked="0"/>
    </xf>
    <xf numFmtId="0" fontId="27" fillId="0" borderId="21" xfId="76" applyFont="1" applyBorder="1" applyAlignment="1" applyProtection="1">
      <alignment horizontal="right" vertical="center"/>
      <protection locked="0"/>
    </xf>
    <xf numFmtId="0" fontId="27" fillId="0" borderId="101" xfId="76" applyFont="1" applyBorder="1" applyAlignment="1" applyProtection="1">
      <alignment horizontal="right" vertical="center"/>
      <protection locked="0"/>
    </xf>
    <xf numFmtId="0" fontId="21" fillId="0" borderId="10" xfId="76" applyFont="1" applyBorder="1" applyAlignment="1" applyProtection="1">
      <alignment horizontal="right" vertical="center" wrapText="1"/>
      <protection locked="0"/>
    </xf>
    <xf numFmtId="0" fontId="27" fillId="0" borderId="100" xfId="76" applyFont="1" applyBorder="1" applyAlignment="1" applyProtection="1">
      <alignment horizontal="right" vertical="center"/>
      <protection locked="0"/>
    </xf>
    <xf numFmtId="0" fontId="51" fillId="0" borderId="20" xfId="76" applyFont="1" applyBorder="1" applyAlignment="1" applyProtection="1">
      <alignment horizontal="right" vertical="center"/>
      <protection locked="0"/>
    </xf>
    <xf numFmtId="0" fontId="51" fillId="0" borderId="17" xfId="76" applyFont="1" applyBorder="1" applyAlignment="1" applyProtection="1">
      <alignment horizontal="right" vertical="center"/>
      <protection locked="0"/>
    </xf>
    <xf numFmtId="0" fontId="72" fillId="0" borderId="0" xfId="76" applyFont="1"/>
    <xf numFmtId="0" fontId="56" fillId="0" borderId="0" xfId="76" applyFont="1"/>
    <xf numFmtId="2" fontId="27" fillId="0" borderId="0" xfId="76" applyNumberFormat="1" applyFont="1" applyAlignment="1">
      <alignment horizontal="right" vertical="center"/>
    </xf>
    <xf numFmtId="0" fontId="20" fillId="0" borderId="0" xfId="76" applyFont="1" applyAlignment="1">
      <alignment horizontal="right" vertical="center"/>
    </xf>
    <xf numFmtId="0" fontId="20" fillId="0" borderId="29" xfId="76" applyFont="1" applyBorder="1" applyAlignment="1">
      <alignment horizontal="right" vertical="center"/>
    </xf>
    <xf numFmtId="0" fontId="21" fillId="0" borderId="32" xfId="76" applyFont="1" applyBorder="1" applyAlignment="1" applyProtection="1">
      <alignment horizontal="right" vertical="center"/>
      <protection locked="0"/>
    </xf>
    <xf numFmtId="0" fontId="23" fillId="0" borderId="0" xfId="76" applyFont="1" applyAlignment="1">
      <alignment horizontal="right" vertical="center"/>
    </xf>
    <xf numFmtId="0" fontId="56" fillId="30" borderId="67" xfId="76" applyFont="1" applyFill="1" applyBorder="1"/>
    <xf numFmtId="0" fontId="21" fillId="0" borderId="50" xfId="76" applyFont="1" applyBorder="1" applyAlignment="1" applyProtection="1">
      <alignment horizontal="right" vertical="center"/>
      <protection locked="0"/>
    </xf>
    <xf numFmtId="0" fontId="71" fillId="0" borderId="37" xfId="76" applyFont="1" applyBorder="1" applyProtection="1">
      <protection locked="0"/>
    </xf>
    <xf numFmtId="0" fontId="27" fillId="0" borderId="0" xfId="76" applyFont="1" applyAlignment="1">
      <alignment vertical="center"/>
    </xf>
    <xf numFmtId="0" fontId="21" fillId="0" borderId="50" xfId="76" applyFont="1" applyBorder="1" applyAlignment="1">
      <alignment vertical="center"/>
    </xf>
    <xf numFmtId="0" fontId="27" fillId="0" borderId="36" xfId="76" applyFont="1" applyBorder="1" applyAlignment="1">
      <alignment vertical="center"/>
    </xf>
    <xf numFmtId="0" fontId="51" fillId="30" borderId="58" xfId="76" applyFont="1" applyFill="1" applyBorder="1"/>
    <xf numFmtId="2" fontId="21" fillId="0" borderId="50" xfId="76" applyNumberFormat="1" applyFont="1" applyBorder="1" applyAlignment="1" applyProtection="1">
      <alignment horizontal="right" vertical="center"/>
      <protection locked="0"/>
    </xf>
    <xf numFmtId="0" fontId="21" fillId="0" borderId="49" xfId="76" applyFont="1" applyBorder="1" applyAlignment="1" applyProtection="1">
      <alignment horizontal="right" vertical="center"/>
      <protection locked="0"/>
    </xf>
    <xf numFmtId="0" fontId="21" fillId="0" borderId="10" xfId="76" applyFont="1" applyBorder="1" applyAlignment="1" applyProtection="1">
      <alignment horizontal="right" vertical="center"/>
      <protection locked="0"/>
    </xf>
    <xf numFmtId="0" fontId="21" fillId="0" borderId="21" xfId="76" applyFont="1" applyBorder="1" applyAlignment="1" applyProtection="1">
      <alignment horizontal="right" vertical="center"/>
      <protection locked="0"/>
    </xf>
    <xf numFmtId="0" fontId="21" fillId="0" borderId="50" xfId="76" applyFont="1" applyBorder="1"/>
    <xf numFmtId="0" fontId="51" fillId="30" borderId="59" xfId="76" applyFont="1" applyFill="1" applyBorder="1"/>
    <xf numFmtId="0" fontId="21" fillId="0" borderId="51" xfId="76" applyFont="1" applyBorder="1" applyAlignment="1">
      <alignment wrapText="1"/>
    </xf>
    <xf numFmtId="0" fontId="21" fillId="0" borderId="48" xfId="76" applyFont="1" applyBorder="1"/>
    <xf numFmtId="0" fontId="21" fillId="0" borderId="48" xfId="76" applyFont="1" applyBorder="1" applyAlignment="1">
      <alignment vertical="top" wrapText="1"/>
    </xf>
    <xf numFmtId="0" fontId="68" fillId="27" borderId="44" xfId="76" applyFont="1" applyFill="1" applyBorder="1"/>
    <xf numFmtId="0" fontId="27" fillId="0" borderId="15" xfId="76" applyFont="1" applyBorder="1"/>
    <xf numFmtId="0" fontId="27" fillId="0" borderId="0" xfId="76" applyFont="1" applyAlignment="1">
      <alignment vertical="top"/>
    </xf>
    <xf numFmtId="0" fontId="70" fillId="0" borderId="0" xfId="76" applyFont="1" applyAlignment="1">
      <alignment horizontal="left"/>
    </xf>
    <xf numFmtId="0" fontId="21" fillId="0" borderId="67" xfId="76" applyFont="1" applyBorder="1" applyAlignment="1" applyProtection="1">
      <alignment horizontal="left" vertical="center"/>
      <protection locked="0"/>
    </xf>
    <xf numFmtId="0" fontId="51" fillId="0" borderId="0" xfId="76" applyFont="1" applyAlignment="1">
      <alignment horizontal="right" vertical="center"/>
    </xf>
    <xf numFmtId="0" fontId="56" fillId="0" borderId="66" xfId="76" applyFont="1" applyBorder="1"/>
    <xf numFmtId="0" fontId="56" fillId="30" borderId="29" xfId="76" applyFont="1" applyFill="1" applyBorder="1"/>
    <xf numFmtId="0" fontId="27" fillId="0" borderId="10" xfId="76" applyFont="1" applyBorder="1"/>
    <xf numFmtId="0" fontId="21" fillId="28" borderId="52" xfId="76" applyFont="1" applyFill="1" applyBorder="1" applyAlignment="1" applyProtection="1">
      <alignment horizontal="right" vertical="center"/>
      <protection locked="0"/>
    </xf>
    <xf numFmtId="0" fontId="51" fillId="30" borderId="51" xfId="76" applyFont="1" applyFill="1" applyBorder="1"/>
    <xf numFmtId="0" fontId="21" fillId="26" borderId="10" xfId="76" applyFont="1" applyFill="1" applyBorder="1" applyAlignment="1" applyProtection="1">
      <alignment horizontal="right" vertical="center"/>
      <protection locked="0"/>
    </xf>
    <xf numFmtId="0" fontId="21" fillId="26" borderId="123" xfId="76" applyFont="1" applyFill="1" applyBorder="1" applyAlignment="1" applyProtection="1">
      <alignment horizontal="right" vertical="center"/>
      <protection locked="0"/>
    </xf>
    <xf numFmtId="0" fontId="68" fillId="27" borderId="61" xfId="76" applyFont="1" applyFill="1" applyBorder="1"/>
    <xf numFmtId="0" fontId="21" fillId="28" borderId="60" xfId="76" applyFont="1" applyFill="1" applyBorder="1" applyAlignment="1" applyProtection="1">
      <alignment horizontal="right" vertical="center"/>
      <protection locked="0"/>
    </xf>
    <xf numFmtId="0" fontId="99" fillId="0" borderId="0" xfId="76" applyFont="1" applyAlignment="1">
      <alignment horizontal="center"/>
    </xf>
    <xf numFmtId="0" fontId="100" fillId="0" borderId="0" xfId="76" applyFont="1" applyAlignment="1">
      <alignment horizontal="center"/>
    </xf>
    <xf numFmtId="0" fontId="21" fillId="0" borderId="57" xfId="76" applyFont="1" applyBorder="1" applyAlignment="1" applyProtection="1">
      <alignment horizontal="right" vertical="center"/>
      <protection locked="0"/>
    </xf>
    <xf numFmtId="0" fontId="21" fillId="0" borderId="53" xfId="76" applyFont="1" applyBorder="1" applyAlignment="1" applyProtection="1">
      <alignment horizontal="right" vertical="center"/>
      <protection locked="0"/>
    </xf>
    <xf numFmtId="0" fontId="21" fillId="0" borderId="56" xfId="76" applyFont="1" applyBorder="1" applyAlignment="1" applyProtection="1">
      <alignment horizontal="right" vertical="center"/>
      <protection locked="0"/>
    </xf>
    <xf numFmtId="0" fontId="21" fillId="0" borderId="55" xfId="76" applyFont="1" applyBorder="1" applyAlignment="1" applyProtection="1">
      <alignment horizontal="right" vertical="center"/>
      <protection locked="0"/>
    </xf>
    <xf numFmtId="0" fontId="21" fillId="0" borderId="54" xfId="76" applyFont="1" applyBorder="1" applyAlignment="1" applyProtection="1">
      <alignment horizontal="right" vertical="center"/>
      <protection locked="0"/>
    </xf>
    <xf numFmtId="0" fontId="21" fillId="0" borderId="52" xfId="76" applyFont="1" applyBorder="1" applyAlignment="1" applyProtection="1">
      <alignment horizontal="right" vertical="center"/>
      <protection locked="0"/>
    </xf>
    <xf numFmtId="0" fontId="94" fillId="0" borderId="15" xfId="76" applyFont="1" applyBorder="1"/>
    <xf numFmtId="2" fontId="21" fillId="0" borderId="97" xfId="76" applyNumberFormat="1" applyFont="1" applyBorder="1" applyAlignment="1" applyProtection="1">
      <alignment horizontal="right" vertical="center"/>
      <protection locked="0"/>
    </xf>
    <xf numFmtId="2" fontId="69" fillId="0" borderId="20" xfId="76" applyNumberFormat="1" applyFont="1" applyBorder="1" applyAlignment="1" applyProtection="1">
      <alignment horizontal="right" vertical="center"/>
      <protection locked="0"/>
    </xf>
    <xf numFmtId="2" fontId="69" fillId="0" borderId="21" xfId="76" applyNumberFormat="1" applyFont="1" applyBorder="1" applyAlignment="1" applyProtection="1">
      <alignment horizontal="right" vertical="center"/>
      <protection locked="0"/>
    </xf>
    <xf numFmtId="0" fontId="3" fillId="27" borderId="66" xfId="76" applyFont="1" applyFill="1" applyBorder="1" applyAlignment="1">
      <alignment horizontal="right" vertical="center"/>
    </xf>
    <xf numFmtId="0" fontId="27" fillId="0" borderId="15" xfId="76" applyFont="1" applyBorder="1" applyAlignment="1">
      <alignment vertical="top"/>
    </xf>
    <xf numFmtId="0" fontId="61" fillId="0" borderId="0" xfId="76" applyFont="1"/>
    <xf numFmtId="0" fontId="20" fillId="0" borderId="0" xfId="76" applyFont="1"/>
    <xf numFmtId="0" fontId="67" fillId="0" borderId="0" xfId="76" applyFont="1"/>
    <xf numFmtId="0" fontId="66" fillId="0" borderId="0" xfId="76" applyFont="1" applyAlignment="1">
      <alignment horizontal="right"/>
    </xf>
    <xf numFmtId="0" fontId="20" fillId="0" borderId="0" xfId="76" applyFont="1" applyAlignment="1">
      <alignment horizontal="left"/>
    </xf>
    <xf numFmtId="0" fontId="21" fillId="0" borderId="0" xfId="76" applyFont="1"/>
    <xf numFmtId="0" fontId="64" fillId="0" borderId="0" xfId="76" applyFont="1"/>
    <xf numFmtId="0" fontId="20" fillId="0" borderId="0" xfId="76" applyFont="1" applyProtection="1">
      <protection locked="0"/>
    </xf>
    <xf numFmtId="0" fontId="63" fillId="0" borderId="0" xfId="76" applyFont="1"/>
    <xf numFmtId="0" fontId="21" fillId="0" borderId="0" xfId="76" applyFont="1" applyAlignment="1">
      <alignment horizontal="justify" vertical="top" wrapText="1"/>
    </xf>
    <xf numFmtId="0" fontId="56" fillId="0" borderId="0" xfId="76" applyFont="1" applyAlignment="1">
      <alignment vertical="top"/>
    </xf>
    <xf numFmtId="0" fontId="21" fillId="0" borderId="0" xfId="76" applyFont="1" applyProtection="1">
      <protection locked="0"/>
    </xf>
    <xf numFmtId="0" fontId="63" fillId="0" borderId="0" xfId="76" applyFont="1" applyAlignment="1">
      <alignment horizontal="justify" vertical="top" wrapText="1"/>
    </xf>
    <xf numFmtId="0" fontId="21" fillId="0" borderId="0" xfId="76" applyFont="1" applyAlignment="1">
      <alignment vertical="center"/>
    </xf>
    <xf numFmtId="0" fontId="56" fillId="0" borderId="0" xfId="76" applyFont="1" applyAlignment="1">
      <alignment horizontal="justify" vertical="top" wrapText="1"/>
    </xf>
    <xf numFmtId="4" fontId="102" fillId="28" borderId="30" xfId="78" applyNumberFormat="1" applyFont="1" applyFill="1" applyBorder="1" applyAlignment="1" applyProtection="1">
      <alignment horizontal="right"/>
      <protection locked="0"/>
    </xf>
    <xf numFmtId="4" fontId="102" fillId="0" borderId="0" xfId="78" applyNumberFormat="1" applyFont="1" applyBorder="1" applyAlignment="1"/>
    <xf numFmtId="4" fontId="22" fillId="0" borderId="0" xfId="78" applyNumberFormat="1" applyFont="1" applyBorder="1" applyAlignment="1"/>
    <xf numFmtId="10" fontId="103" fillId="0" borderId="0" xfId="78" applyNumberFormat="1" applyFont="1" applyBorder="1" applyAlignment="1"/>
    <xf numFmtId="4" fontId="103" fillId="0" borderId="0" xfId="78" applyNumberFormat="1" applyFont="1" applyBorder="1" applyAlignment="1"/>
    <xf numFmtId="0" fontId="27" fillId="0" borderId="0" xfId="78" applyFont="1" applyBorder="1" applyAlignment="1"/>
    <xf numFmtId="0" fontId="106" fillId="0" borderId="80" xfId="78" applyFont="1" applyBorder="1" applyAlignment="1" applyProtection="1">
      <alignment horizontal="left" vertical="top" wrapText="1"/>
      <protection locked="0"/>
    </xf>
    <xf numFmtId="0" fontId="106" fillId="0" borderId="10" xfId="78" applyFont="1" applyBorder="1" applyAlignment="1" applyProtection="1">
      <alignment horizontal="left" vertical="center"/>
      <protection locked="0"/>
    </xf>
    <xf numFmtId="0" fontId="27" fillId="0" borderId="0" xfId="78" applyFont="1" applyBorder="1" applyAlignment="1"/>
    <xf numFmtId="0" fontId="97" fillId="0" borderId="0" xfId="78" applyFont="1" applyBorder="1" applyAlignment="1"/>
    <xf numFmtId="0" fontId="107" fillId="0" borderId="0" xfId="78" applyFont="1" applyBorder="1" applyAlignment="1"/>
    <xf numFmtId="0" fontId="108" fillId="0" borderId="10" xfId="78" applyFont="1" applyBorder="1" applyAlignment="1">
      <alignment wrapText="1"/>
    </xf>
    <xf numFmtId="0" fontId="97" fillId="0" borderId="0" xfId="78" applyFont="1" applyBorder="1" applyAlignment="1">
      <alignment wrapText="1"/>
    </xf>
    <xf numFmtId="4" fontId="91" fillId="0" borderId="16" xfId="78" applyNumberFormat="1" applyFont="1" applyFill="1" applyBorder="1" applyAlignment="1" applyProtection="1">
      <alignment horizontal="right" wrapText="1"/>
      <protection locked="0"/>
    </xf>
    <xf numFmtId="0" fontId="27" fillId="0" borderId="0" xfId="78" applyFont="1" applyBorder="1" applyAlignment="1">
      <alignment wrapText="1"/>
    </xf>
    <xf numFmtId="0" fontId="51" fillId="30" borderId="39" xfId="76" applyFont="1" applyFill="1" applyBorder="1" applyAlignment="1">
      <alignment horizontal="center" vertical="center" wrapText="1"/>
    </xf>
    <xf numFmtId="0" fontId="27" fillId="29" borderId="66" xfId="76" applyFont="1" applyFill="1" applyBorder="1" applyAlignment="1">
      <alignment horizontal="right" vertical="center"/>
    </xf>
    <xf numFmtId="0" fontId="51" fillId="28" borderId="42" xfId="76" applyFont="1" applyFill="1" applyBorder="1" applyAlignment="1" applyProtection="1">
      <alignment horizontal="right" vertical="center"/>
      <protection locked="0"/>
    </xf>
    <xf numFmtId="0" fontId="27" fillId="0" borderId="0" xfId="76" applyFont="1" applyAlignment="1">
      <alignment horizontal="right" vertical="center"/>
    </xf>
    <xf numFmtId="0" fontId="51" fillId="0" borderId="0" xfId="76" applyFont="1" applyAlignment="1">
      <alignment horizontal="center"/>
    </xf>
    <xf numFmtId="0" fontId="23" fillId="0" borderId="0" xfId="76" applyFont="1" applyAlignment="1">
      <alignment horizontal="justify"/>
    </xf>
    <xf numFmtId="0" fontId="27" fillId="0" borderId="0" xfId="78" applyFont="1" applyBorder="1" applyAlignment="1"/>
    <xf numFmtId="0" fontId="1" fillId="0" borderId="0" xfId="0" applyFont="1" applyBorder="1"/>
    <xf numFmtId="0" fontId="21" fillId="0" borderId="0" xfId="78" applyFont="1" applyBorder="1" applyAlignment="1" applyProtection="1">
      <alignment horizontal="left" vertical="center"/>
      <protection locked="0"/>
    </xf>
    <xf numFmtId="0" fontId="90" fillId="0" borderId="23" xfId="78" applyFont="1" applyBorder="1" applyAlignment="1" applyProtection="1">
      <alignment horizontal="left" vertical="top" wrapText="1"/>
      <protection locked="0"/>
    </xf>
    <xf numFmtId="0" fontId="108" fillId="0" borderId="10" xfId="78" applyFont="1" applyBorder="1" applyAlignment="1"/>
    <xf numFmtId="2" fontId="21" fillId="26" borderId="10" xfId="76" applyNumberFormat="1" applyFont="1" applyFill="1" applyBorder="1" applyAlignment="1" applyProtection="1">
      <alignment horizontal="right" vertical="center"/>
      <protection locked="0"/>
    </xf>
    <xf numFmtId="164" fontId="21" fillId="26" borderId="10" xfId="76" applyNumberFormat="1" applyFont="1" applyFill="1" applyBorder="1" applyAlignment="1" applyProtection="1">
      <alignment horizontal="right" vertical="center"/>
      <protection locked="0"/>
    </xf>
    <xf numFmtId="2" fontId="21" fillId="26" borderId="21" xfId="76" applyNumberFormat="1" applyFont="1" applyFill="1" applyBorder="1" applyAlignment="1" applyProtection="1">
      <alignment horizontal="right" vertical="center"/>
      <protection locked="0"/>
    </xf>
    <xf numFmtId="164" fontId="4" fillId="3" borderId="21" xfId="65" applyNumberFormat="1" applyBorder="1" applyAlignment="1" applyProtection="1">
      <alignment horizontal="right" vertical="center"/>
      <protection locked="0"/>
    </xf>
    <xf numFmtId="2" fontId="4" fillId="3" borderId="21" xfId="65" applyNumberFormat="1" applyBorder="1" applyAlignment="1" applyProtection="1">
      <alignment horizontal="right" vertical="center"/>
      <protection locked="0"/>
    </xf>
    <xf numFmtId="0" fontId="0" fillId="0" borderId="0" xfId="0" applyAlignment="1"/>
    <xf numFmtId="0" fontId="39" fillId="0" borderId="0" xfId="0" applyFont="1" applyAlignment="1">
      <alignment horizontal="left"/>
    </xf>
    <xf numFmtId="0" fontId="41" fillId="0" borderId="0" xfId="0" applyFont="1" applyAlignment="1">
      <alignment horizontal="left"/>
    </xf>
    <xf numFmtId="0" fontId="38" fillId="0" borderId="0" xfId="0" applyFont="1" applyAlignment="1">
      <alignment vertical="justify"/>
    </xf>
    <xf numFmtId="0" fontId="0" fillId="0" borderId="0" xfId="0" applyAlignment="1"/>
    <xf numFmtId="0" fontId="0" fillId="0" borderId="0" xfId="0" applyBorder="1" applyAlignment="1"/>
    <xf numFmtId="0" fontId="52" fillId="0" borderId="0" xfId="0" applyFont="1"/>
    <xf numFmtId="0" fontId="0" fillId="0" borderId="0" xfId="0" applyAlignment="1">
      <alignment vertical="top"/>
    </xf>
    <xf numFmtId="0" fontId="52" fillId="0" borderId="0" xfId="0" applyFont="1" applyAlignment="1"/>
    <xf numFmtId="0" fontId="0" fillId="0" borderId="0" xfId="0" applyAlignment="1">
      <alignment wrapText="1"/>
    </xf>
    <xf numFmtId="0" fontId="52" fillId="0" borderId="0" xfId="0" applyFont="1" applyAlignment="1">
      <alignment vertical="center"/>
    </xf>
    <xf numFmtId="0" fontId="52" fillId="0" borderId="0" xfId="0" applyFont="1" applyFill="1" applyBorder="1" applyAlignment="1"/>
    <xf numFmtId="0" fontId="0" fillId="0" borderId="10" xfId="0" applyBorder="1" applyAlignment="1"/>
    <xf numFmtId="0" fontId="0" fillId="0" borderId="10" xfId="0" applyBorder="1" applyAlignment="1">
      <alignment horizontal="center" vertical="center"/>
    </xf>
    <xf numFmtId="0" fontId="52" fillId="0" borderId="15" xfId="0" applyFont="1" applyBorder="1"/>
    <xf numFmtId="0" fontId="52" fillId="0" borderId="12" xfId="0" applyFont="1" applyBorder="1"/>
    <xf numFmtId="0" fontId="52" fillId="0" borderId="14" xfId="0" applyFont="1" applyBorder="1"/>
    <xf numFmtId="0" fontId="52" fillId="0" borderId="11" xfId="0" applyFont="1" applyBorder="1"/>
    <xf numFmtId="0" fontId="0" fillId="0" borderId="15" xfId="0" applyBorder="1"/>
    <xf numFmtId="0" fontId="0" fillId="0" borderId="11" xfId="0" applyBorder="1"/>
    <xf numFmtId="0" fontId="52" fillId="0" borderId="12" xfId="0" applyFont="1" applyBorder="1" applyAlignment="1"/>
    <xf numFmtId="0" fontId="52" fillId="0" borderId="15" xfId="0" applyFont="1" applyBorder="1" applyAlignment="1"/>
    <xf numFmtId="0" fontId="52" fillId="0" borderId="15" xfId="0" applyFont="1" applyFill="1" applyBorder="1" applyAlignment="1"/>
    <xf numFmtId="0" fontId="52" fillId="0" borderId="16" xfId="0" applyFont="1" applyFill="1" applyBorder="1" applyAlignment="1"/>
    <xf numFmtId="0" fontId="52" fillId="0" borderId="13" xfId="0" applyFont="1" applyBorder="1" applyAlignment="1"/>
    <xf numFmtId="0" fontId="52" fillId="0" borderId="0" xfId="0" applyFont="1" applyBorder="1" applyAlignment="1"/>
    <xf numFmtId="0" fontId="52" fillId="0" borderId="0" xfId="0" applyFont="1" applyBorder="1"/>
    <xf numFmtId="0" fontId="52" fillId="0" borderId="17" xfId="0" applyFont="1" applyFill="1" applyBorder="1" applyAlignment="1"/>
    <xf numFmtId="0" fontId="0" fillId="0" borderId="11" xfId="0" applyBorder="1" applyAlignment="1">
      <alignment vertical="top"/>
    </xf>
    <xf numFmtId="0" fontId="0" fillId="0" borderId="15" xfId="0" applyBorder="1" applyAlignment="1">
      <alignment vertical="top"/>
    </xf>
    <xf numFmtId="0" fontId="0" fillId="0" borderId="0"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52" fillId="0" borderId="11" xfId="0" applyFont="1" applyBorder="1" applyAlignment="1">
      <alignment vertical="center"/>
    </xf>
    <xf numFmtId="0" fontId="52" fillId="0" borderId="0" xfId="0" applyFont="1" applyAlignment="1">
      <alignment wrapText="1"/>
    </xf>
    <xf numFmtId="0" fontId="52" fillId="0" borderId="0" xfId="0" applyFont="1" applyAlignment="1">
      <alignment vertical="top" wrapText="1"/>
    </xf>
    <xf numFmtId="0" fontId="0" fillId="0" borderId="0" xfId="0" applyAlignment="1">
      <alignment vertical="top" wrapText="1"/>
    </xf>
    <xf numFmtId="0" fontId="111" fillId="0" borderId="0" xfId="0" applyFont="1" applyAlignment="1"/>
    <xf numFmtId="0" fontId="49" fillId="0" borderId="0" xfId="0" applyFont="1"/>
    <xf numFmtId="0" fontId="52" fillId="33" borderId="23" xfId="0" applyFont="1" applyFill="1" applyBorder="1"/>
    <xf numFmtId="0" fontId="0" fillId="0" borderId="21" xfId="0" applyBorder="1" applyAlignment="1">
      <alignment wrapText="1"/>
    </xf>
    <xf numFmtId="0" fontId="0" fillId="25" borderId="22" xfId="0" applyFill="1" applyBorder="1"/>
    <xf numFmtId="0" fontId="0" fillId="0" borderId="22" xfId="0" applyBorder="1"/>
    <xf numFmtId="0" fontId="0" fillId="25" borderId="12" xfId="0" applyFill="1" applyBorder="1"/>
    <xf numFmtId="0" fontId="1" fillId="0" borderId="0" xfId="0" applyFont="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113" fillId="0" borderId="21" xfId="0" applyFont="1" applyBorder="1" applyAlignment="1">
      <alignment vertical="center" wrapText="1"/>
    </xf>
    <xf numFmtId="0" fontId="113" fillId="0" borderId="23" xfId="0" applyFont="1" applyBorder="1" applyAlignment="1">
      <alignment vertical="center"/>
    </xf>
    <xf numFmtId="0" fontId="0" fillId="34" borderId="10" xfId="0" applyFill="1" applyBorder="1"/>
    <xf numFmtId="0" fontId="114" fillId="0" borderId="0" xfId="0" applyFont="1" applyAlignment="1"/>
    <xf numFmtId="0" fontId="113" fillId="25" borderId="0" xfId="0" applyFont="1" applyFill="1" applyAlignment="1">
      <alignment vertical="center"/>
    </xf>
    <xf numFmtId="0" fontId="113" fillId="25" borderId="10" xfId="0" applyFont="1" applyFill="1" applyBorder="1" applyAlignment="1">
      <alignment vertical="center"/>
    </xf>
    <xf numFmtId="4" fontId="23" fillId="26" borderId="18" xfId="78" applyNumberFormat="1" applyFont="1" applyFill="1" applyBorder="1" applyAlignment="1" applyProtection="1">
      <alignment horizontal="right"/>
      <protection locked="0"/>
    </xf>
    <xf numFmtId="4" fontId="23" fillId="26" borderId="49" xfId="78" applyNumberFormat="1" applyFont="1" applyFill="1" applyBorder="1" applyAlignment="1" applyProtection="1">
      <alignment horizontal="right"/>
      <protection locked="0"/>
    </xf>
    <xf numFmtId="4" fontId="90" fillId="26" borderId="23" xfId="78" applyNumberFormat="1" applyFont="1" applyFill="1" applyBorder="1" applyAlignment="1" applyProtection="1">
      <alignment horizontal="right" wrapText="1"/>
      <protection locked="0"/>
    </xf>
    <xf numFmtId="4" fontId="90" fillId="26" borderId="18" xfId="78" applyNumberFormat="1" applyFont="1" applyFill="1" applyBorder="1" applyAlignment="1" applyProtection="1">
      <alignment horizontal="right" wrapText="1"/>
      <protection locked="0"/>
    </xf>
    <xf numFmtId="4" fontId="90" fillId="26" borderId="49" xfId="78" applyNumberFormat="1" applyFont="1" applyFill="1" applyBorder="1" applyAlignment="1" applyProtection="1">
      <alignment horizontal="right" wrapText="1"/>
      <protection locked="0"/>
    </xf>
    <xf numFmtId="0" fontId="115" fillId="26" borderId="100" xfId="78" applyFont="1" applyFill="1" applyBorder="1" applyAlignment="1" applyProtection="1">
      <alignment horizontal="left" vertical="top" wrapText="1"/>
      <protection locked="0"/>
    </xf>
    <xf numFmtId="0" fontId="115" fillId="26" borderId="97" xfId="78" applyFont="1" applyFill="1" applyBorder="1" applyAlignment="1" applyProtection="1">
      <alignment horizontal="left" vertical="top" wrapText="1"/>
      <protection locked="0"/>
    </xf>
    <xf numFmtId="0" fontId="27" fillId="0" borderId="0" xfId="78" applyFont="1" applyBorder="1" applyAlignment="1"/>
    <xf numFmtId="0" fontId="115" fillId="26" borderId="10" xfId="78" applyFont="1" applyFill="1" applyBorder="1" applyAlignment="1" applyProtection="1">
      <alignment horizontal="left" vertical="center" wrapText="1"/>
      <protection locked="0"/>
    </xf>
    <xf numFmtId="0" fontId="115" fillId="0" borderId="23" xfId="78" applyFont="1" applyBorder="1" applyAlignment="1" applyProtection="1">
      <alignment horizontal="left" wrapText="1"/>
      <protection locked="0"/>
    </xf>
    <xf numFmtId="0" fontId="27" fillId="0" borderId="0" xfId="78" applyFont="1" applyBorder="1" applyAlignment="1"/>
    <xf numFmtId="0" fontId="27" fillId="0" borderId="23" xfId="78" applyFont="1" applyBorder="1" applyAlignment="1">
      <alignment vertical="center"/>
    </xf>
    <xf numFmtId="0" fontId="51" fillId="26" borderId="24" xfId="78" applyFont="1" applyFill="1" applyBorder="1" applyAlignment="1">
      <alignment horizontal="center" vertical="center" wrapText="1"/>
    </xf>
    <xf numFmtId="17" fontId="51" fillId="26" borderId="26" xfId="78" applyNumberFormat="1" applyFont="1" applyFill="1" applyBorder="1" applyAlignment="1">
      <alignment vertical="center" wrapText="1"/>
    </xf>
    <xf numFmtId="4" fontId="27" fillId="0" borderId="0" xfId="78" applyNumberFormat="1" applyFont="1" applyBorder="1" applyAlignment="1">
      <alignment wrapText="1"/>
    </xf>
    <xf numFmtId="0" fontId="27" fillId="0" borderId="22" xfId="78" applyFont="1" applyBorder="1" applyAlignment="1"/>
    <xf numFmtId="0" fontId="27" fillId="0" borderId="72" xfId="78" applyFont="1" applyBorder="1" applyAlignment="1"/>
    <xf numFmtId="0" fontId="27" fillId="0" borderId="23" xfId="78" applyFont="1" applyBorder="1" applyAlignment="1"/>
    <xf numFmtId="0" fontId="115" fillId="0" borderId="80" xfId="78" applyFont="1" applyBorder="1" applyAlignment="1" applyProtection="1">
      <alignment vertical="top" wrapText="1"/>
      <protection locked="0"/>
    </xf>
    <xf numFmtId="0" fontId="115" fillId="0" borderId="97" xfId="78" applyFont="1" applyBorder="1" applyAlignment="1" applyProtection="1">
      <alignment vertical="top" wrapText="1"/>
      <protection locked="0"/>
    </xf>
    <xf numFmtId="0" fontId="115" fillId="26" borderId="97" xfId="78" applyFont="1" applyFill="1" applyBorder="1" applyAlignment="1" applyProtection="1">
      <alignment vertical="top" wrapText="1"/>
      <protection locked="0"/>
    </xf>
    <xf numFmtId="0" fontId="117" fillId="0" borderId="80" xfId="78" applyFont="1" applyBorder="1" applyAlignment="1" applyProtection="1">
      <alignment vertical="top" wrapText="1"/>
      <protection locked="0"/>
    </xf>
    <xf numFmtId="0" fontId="115" fillId="0" borderId="17" xfId="78" applyFont="1" applyBorder="1" applyAlignment="1" applyProtection="1">
      <alignment vertical="top" wrapText="1"/>
      <protection locked="0"/>
    </xf>
    <xf numFmtId="0" fontId="115" fillId="0" borderId="20" xfId="78" applyFont="1" applyBorder="1" applyAlignment="1" applyProtection="1">
      <alignment vertical="top" wrapText="1"/>
      <protection locked="0"/>
    </xf>
    <xf numFmtId="0" fontId="115" fillId="26" borderId="17" xfId="78" applyFont="1" applyFill="1" applyBorder="1" applyAlignment="1" applyProtection="1">
      <alignment vertical="top" wrapText="1"/>
      <protection locked="0"/>
    </xf>
    <xf numFmtId="0" fontId="27" fillId="0" borderId="10" xfId="78" applyFont="1" applyBorder="1" applyAlignment="1">
      <alignment horizontal="left" vertical="center" wrapText="1"/>
    </xf>
    <xf numFmtId="0" fontId="21" fillId="0" borderId="0" xfId="78" applyFont="1" applyBorder="1" applyAlignment="1" applyProtection="1">
      <alignment horizontal="left" vertical="top"/>
      <protection locked="0"/>
    </xf>
    <xf numFmtId="0" fontId="115" fillId="0" borderId="21" xfId="78" applyFont="1" applyBorder="1" applyAlignment="1" applyProtection="1">
      <alignment vertical="top" wrapText="1"/>
      <protection locked="0"/>
    </xf>
    <xf numFmtId="0" fontId="115" fillId="26" borderId="21" xfId="78" applyFont="1" applyFill="1" applyBorder="1" applyAlignment="1" applyProtection="1">
      <alignment vertical="top" wrapText="1"/>
      <protection locked="0"/>
    </xf>
    <xf numFmtId="0" fontId="89" fillId="0" borderId="93" xfId="78" applyFont="1" applyFill="1" applyBorder="1" applyAlignment="1">
      <alignment wrapText="1"/>
    </xf>
    <xf numFmtId="0" fontId="23" fillId="0" borderId="18" xfId="78" applyFont="1" applyBorder="1" applyAlignment="1" applyProtection="1">
      <alignment horizontal="left" vertical="top" wrapText="1"/>
      <protection locked="0"/>
    </xf>
    <xf numFmtId="0" fontId="23" fillId="0" borderId="21" xfId="78" applyFont="1" applyBorder="1" applyAlignment="1" applyProtection="1">
      <alignment horizontal="left" vertical="top" wrapText="1"/>
      <protection locked="0"/>
    </xf>
    <xf numFmtId="0" fontId="23" fillId="0" borderId="17" xfId="78" applyFont="1" applyBorder="1" applyAlignment="1" applyProtection="1">
      <alignment horizontal="left" vertical="top" wrapText="1"/>
      <protection locked="0"/>
    </xf>
    <xf numFmtId="0" fontId="23" fillId="26" borderId="21" xfId="78" applyFont="1" applyFill="1" applyBorder="1" applyAlignment="1" applyProtection="1">
      <alignment horizontal="left" vertical="top" wrapText="1"/>
      <protection locked="0"/>
    </xf>
    <xf numFmtId="0" fontId="73" fillId="0" borderId="33" xfId="78" applyFont="1" applyBorder="1" applyAlignment="1">
      <alignment vertical="top" wrapText="1"/>
    </xf>
    <xf numFmtId="0" fontId="68" fillId="27" borderId="68" xfId="78" applyFont="1" applyFill="1" applyBorder="1" applyAlignment="1">
      <alignment vertical="center" wrapText="1"/>
    </xf>
    <xf numFmtId="0" fontId="23" fillId="0" borderId="17" xfId="78" applyFont="1" applyBorder="1" applyAlignment="1" applyProtection="1">
      <alignment horizontal="left" wrapText="1"/>
      <protection locked="0"/>
    </xf>
    <xf numFmtId="0" fontId="87" fillId="0" borderId="68" xfId="78" applyFont="1" applyBorder="1" applyAlignment="1" applyProtection="1">
      <alignment horizontal="justify" vertical="top" wrapText="1"/>
      <protection locked="0"/>
    </xf>
    <xf numFmtId="0" fontId="27" fillId="0" borderId="0" xfId="76" applyFont="1" applyBorder="1"/>
    <xf numFmtId="0" fontId="96" fillId="0" borderId="0" xfId="76" applyFont="1" applyBorder="1" applyAlignment="1">
      <alignment horizontal="center"/>
    </xf>
    <xf numFmtId="0" fontId="98" fillId="26" borderId="0" xfId="76" applyFont="1" applyFill="1" applyBorder="1" applyAlignment="1" applyProtection="1">
      <alignment horizontal="right" vertical="center"/>
      <protection locked="0"/>
    </xf>
    <xf numFmtId="0" fontId="97" fillId="0" borderId="0" xfId="76" applyFont="1" applyBorder="1"/>
    <xf numFmtId="2" fontId="98" fillId="26" borderId="0" xfId="76" applyNumberFormat="1" applyFont="1" applyFill="1" applyBorder="1" applyAlignment="1" applyProtection="1">
      <alignment horizontal="right" vertical="center"/>
      <protection locked="0"/>
    </xf>
    <xf numFmtId="0" fontId="96" fillId="0" borderId="0" xfId="76" applyFont="1" applyBorder="1"/>
    <xf numFmtId="0" fontId="21" fillId="28" borderId="59" xfId="76" applyFont="1" applyFill="1" applyBorder="1" applyAlignment="1" applyProtection="1">
      <alignment horizontal="right" vertical="center"/>
      <protection locked="0"/>
    </xf>
    <xf numFmtId="0" fontId="21" fillId="0" borderId="19" xfId="76" applyFont="1" applyBorder="1" applyAlignment="1" applyProtection="1">
      <alignment horizontal="right" vertical="center"/>
      <protection locked="0"/>
    </xf>
    <xf numFmtId="0" fontId="21" fillId="28" borderId="51" xfId="76" applyFont="1" applyFill="1" applyBorder="1" applyAlignment="1" applyProtection="1">
      <alignment horizontal="right" vertical="center"/>
      <protection locked="0"/>
    </xf>
    <xf numFmtId="2" fontId="21" fillId="0" borderId="0" xfId="76" applyNumberFormat="1" applyFont="1" applyBorder="1" applyAlignment="1" applyProtection="1">
      <alignment horizontal="right" vertical="center"/>
      <protection locked="0"/>
    </xf>
    <xf numFmtId="2" fontId="21" fillId="28" borderId="125" xfId="76" applyNumberFormat="1" applyFont="1" applyFill="1" applyBorder="1" applyAlignment="1" applyProtection="1">
      <alignment horizontal="right" vertical="center"/>
      <protection locked="0"/>
    </xf>
    <xf numFmtId="2" fontId="21" fillId="27" borderId="71" xfId="76" applyNumberFormat="1" applyFont="1" applyFill="1" applyBorder="1" applyAlignment="1">
      <alignment horizontal="right" vertical="center"/>
    </xf>
    <xf numFmtId="2" fontId="21" fillId="0" borderId="10" xfId="76" applyNumberFormat="1" applyFont="1" applyBorder="1" applyAlignment="1" applyProtection="1">
      <alignment horizontal="right" vertical="center"/>
      <protection locked="0"/>
    </xf>
    <xf numFmtId="2" fontId="21" fillId="28" borderId="54" xfId="76" applyNumberFormat="1" applyFont="1" applyFill="1" applyBorder="1" applyAlignment="1" applyProtection="1">
      <alignment horizontal="right" vertical="center"/>
      <protection locked="0"/>
    </xf>
    <xf numFmtId="2" fontId="51" fillId="28" borderId="119" xfId="76" applyNumberFormat="1" applyFont="1" applyFill="1" applyBorder="1" applyAlignment="1" applyProtection="1">
      <alignment horizontal="right" vertical="center"/>
      <protection locked="0"/>
    </xf>
    <xf numFmtId="0" fontId="73" fillId="0" borderId="0" xfId="78" applyFont="1" applyBorder="1" applyAlignment="1">
      <alignment horizontal="center" vertical="top" wrapText="1"/>
    </xf>
    <xf numFmtId="0" fontId="118" fillId="0" borderId="0" xfId="78" applyFont="1" applyBorder="1" applyAlignment="1">
      <alignment horizontal="left" vertical="top" wrapText="1"/>
    </xf>
    <xf numFmtId="0" fontId="118" fillId="0" borderId="0" xfId="78" applyFont="1" applyBorder="1" applyAlignment="1">
      <alignment horizontal="center" vertical="top" wrapText="1"/>
    </xf>
    <xf numFmtId="0" fontId="118" fillId="0" borderId="0" xfId="78" applyFont="1" applyBorder="1" applyAlignment="1"/>
    <xf numFmtId="4" fontId="51" fillId="31" borderId="23" xfId="78" applyNumberFormat="1" applyFont="1" applyFill="1" applyBorder="1" applyAlignment="1">
      <alignment vertical="center"/>
    </xf>
    <xf numFmtId="4" fontId="29" fillId="31" borderId="10" xfId="78" applyNumberFormat="1" applyFont="1" applyFill="1" applyBorder="1" applyAlignment="1">
      <alignment vertical="center"/>
    </xf>
    <xf numFmtId="0" fontId="29" fillId="31" borderId="10" xfId="78" applyFont="1" applyFill="1" applyBorder="1" applyAlignment="1"/>
    <xf numFmtId="4" fontId="29" fillId="31" borderId="10" xfId="78" applyNumberFormat="1" applyFont="1" applyFill="1" applyBorder="1" applyAlignment="1"/>
    <xf numFmtId="0" fontId="113" fillId="34" borderId="19" xfId="0" applyFont="1" applyFill="1" applyBorder="1" applyAlignment="1">
      <alignment horizontal="center" vertical="justify" wrapText="1"/>
    </xf>
    <xf numFmtId="0" fontId="0" fillId="34" borderId="20" xfId="0" applyFill="1" applyBorder="1" applyAlignment="1">
      <alignment horizontal="center" vertical="justify" wrapText="1"/>
    </xf>
    <xf numFmtId="0" fontId="0" fillId="34" borderId="21" xfId="0" applyFill="1" applyBorder="1" applyAlignment="1">
      <alignment horizontal="center" vertical="justify" wrapText="1"/>
    </xf>
    <xf numFmtId="0" fontId="113" fillId="33" borderId="19" xfId="0" applyFont="1" applyFill="1" applyBorder="1" applyAlignment="1">
      <alignment vertical="top" wrapText="1"/>
    </xf>
    <xf numFmtId="0" fontId="113" fillId="0" borderId="20" xfId="0" applyFont="1" applyBorder="1" applyAlignment="1">
      <alignment wrapText="1"/>
    </xf>
    <xf numFmtId="0" fontId="113" fillId="0" borderId="21" xfId="0" applyFont="1" applyBorder="1" applyAlignment="1">
      <alignment wrapText="1"/>
    </xf>
    <xf numFmtId="0" fontId="113" fillId="33" borderId="20" xfId="0" applyFont="1" applyFill="1" applyBorder="1" applyAlignment="1">
      <alignment vertical="top" wrapText="1"/>
    </xf>
    <xf numFmtId="0" fontId="113" fillId="33" borderId="21" xfId="0" applyFont="1" applyFill="1" applyBorder="1" applyAlignment="1">
      <alignment vertical="top" wrapText="1"/>
    </xf>
    <xf numFmtId="0" fontId="113" fillId="33" borderId="16" xfId="0" applyFont="1" applyFill="1" applyBorder="1" applyAlignment="1">
      <alignment vertical="center" wrapText="1"/>
    </xf>
    <xf numFmtId="0" fontId="113" fillId="33" borderId="17" xfId="0" applyFont="1" applyFill="1" applyBorder="1" applyAlignment="1">
      <alignment vertical="center" wrapText="1"/>
    </xf>
    <xf numFmtId="0" fontId="113" fillId="33" borderId="18" xfId="0" applyFont="1" applyFill="1" applyBorder="1" applyAlignment="1">
      <alignment vertical="center" wrapText="1"/>
    </xf>
    <xf numFmtId="0" fontId="113" fillId="33" borderId="19" xfId="0" applyFont="1" applyFill="1" applyBorder="1" applyAlignment="1">
      <alignment vertical="center" wrapText="1"/>
    </xf>
    <xf numFmtId="0" fontId="113" fillId="33" borderId="20" xfId="0" applyFont="1" applyFill="1" applyBorder="1" applyAlignment="1">
      <alignment vertical="center" wrapText="1"/>
    </xf>
    <xf numFmtId="0" fontId="113" fillId="33" borderId="21" xfId="0" applyFont="1" applyFill="1" applyBorder="1" applyAlignment="1">
      <alignment vertical="center" wrapText="1"/>
    </xf>
    <xf numFmtId="0" fontId="113" fillId="34" borderId="19" xfId="0" applyFont="1" applyFill="1" applyBorder="1" applyAlignment="1">
      <alignment horizontal="center" wrapText="1"/>
    </xf>
    <xf numFmtId="0" fontId="0" fillId="0" borderId="20" xfId="0" applyBorder="1" applyAlignment="1">
      <alignment horizontal="center" wrapText="1"/>
    </xf>
    <xf numFmtId="0" fontId="0" fillId="0" borderId="21" xfId="0" applyBorder="1" applyAlignment="1">
      <alignment horizontal="center" wrapText="1"/>
    </xf>
    <xf numFmtId="0" fontId="1" fillId="0" borderId="12" xfId="0" applyNumberFormat="1"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9" fillId="0" borderId="0" xfId="0" applyFont="1" applyBorder="1" applyAlignment="1">
      <alignment vertical="justify"/>
    </xf>
    <xf numFmtId="0" fontId="40" fillId="0" borderId="0" xfId="0" applyFont="1" applyBorder="1" applyAlignment="1"/>
    <xf numFmtId="0" fontId="0" fillId="0" borderId="0" xfId="0" applyAlignment="1"/>
    <xf numFmtId="0" fontId="41" fillId="0" borderId="0" xfId="0" applyFont="1" applyAlignment="1"/>
    <xf numFmtId="0" fontId="30" fillId="0" borderId="0" xfId="0" applyFont="1" applyBorder="1" applyAlignment="1">
      <alignment vertical="justify"/>
    </xf>
    <xf numFmtId="0" fontId="32" fillId="0" borderId="0" xfId="0" applyFont="1" applyBorder="1" applyAlignment="1">
      <alignment vertical="justify"/>
    </xf>
    <xf numFmtId="0" fontId="27" fillId="0" borderId="0" xfId="0" applyFont="1" applyBorder="1" applyAlignment="1">
      <alignment horizontal="right"/>
    </xf>
    <xf numFmtId="0" fontId="0" fillId="0" borderId="0" xfId="0" applyBorder="1" applyAlignment="1">
      <alignment horizontal="right"/>
    </xf>
    <xf numFmtId="0" fontId="37" fillId="0" borderId="12" xfId="0" applyFont="1" applyBorder="1" applyAlignment="1">
      <alignment vertical="center" wrapText="1"/>
    </xf>
    <xf numFmtId="0" fontId="37" fillId="0" borderId="13"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vertical="center" wrapText="1"/>
    </xf>
    <xf numFmtId="0" fontId="37" fillId="0" borderId="0" xfId="0" applyFont="1" applyBorder="1" applyAlignment="1">
      <alignment vertical="center" wrapText="1"/>
    </xf>
    <xf numFmtId="0" fontId="37" fillId="0" borderId="11" xfId="0" applyFont="1" applyBorder="1" applyAlignment="1">
      <alignment vertical="center" wrapText="1"/>
    </xf>
    <xf numFmtId="0" fontId="37" fillId="0" borderId="16" xfId="0" applyFont="1" applyBorder="1" applyAlignment="1">
      <alignment vertical="center" wrapText="1"/>
    </xf>
    <xf numFmtId="0" fontId="37" fillId="0" borderId="17" xfId="0" applyFont="1" applyBorder="1" applyAlignment="1">
      <alignment vertical="center" wrapText="1"/>
    </xf>
    <xf numFmtId="0" fontId="37" fillId="0" borderId="18" xfId="0" applyFont="1" applyBorder="1" applyAlignment="1">
      <alignment vertical="center" wrapText="1"/>
    </xf>
    <xf numFmtId="0" fontId="22" fillId="0" borderId="0" xfId="37" applyFont="1" applyBorder="1" applyAlignment="1">
      <alignment horizontal="left" vertical="justify"/>
    </xf>
    <xf numFmtId="0" fontId="0" fillId="0" borderId="0" xfId="0" applyBorder="1" applyAlignment="1">
      <alignment horizontal="left" vertical="justify"/>
    </xf>
    <xf numFmtId="0" fontId="29" fillId="0" borderId="0" xfId="0" applyFont="1" applyBorder="1" applyAlignment="1"/>
    <xf numFmtId="0" fontId="26" fillId="0" borderId="0" xfId="0" applyFont="1" applyBorder="1" applyAlignment="1">
      <alignment horizontal="left" vertical="center" wrapText="1"/>
    </xf>
    <xf numFmtId="0" fontId="30" fillId="0" borderId="0" xfId="0" applyFont="1" applyBorder="1" applyAlignment="1">
      <alignment horizontal="left" vertical="center"/>
    </xf>
    <xf numFmtId="0" fontId="37" fillId="0" borderId="19" xfId="0" applyFont="1" applyBorder="1" applyAlignment="1">
      <alignment vertical="center" wrapText="1"/>
    </xf>
    <xf numFmtId="0" fontId="37" fillId="0" borderId="20" xfId="0" applyFont="1" applyBorder="1" applyAlignment="1">
      <alignment vertical="center" wrapText="1"/>
    </xf>
    <xf numFmtId="0" fontId="37" fillId="0" borderId="21" xfId="0" applyFont="1" applyBorder="1" applyAlignment="1">
      <alignment vertical="center" wrapText="1"/>
    </xf>
    <xf numFmtId="0" fontId="46" fillId="0" borderId="0" xfId="0" applyFont="1" applyBorder="1" applyAlignment="1"/>
    <xf numFmtId="0" fontId="44" fillId="0" borderId="0" xfId="0" applyFont="1" applyBorder="1" applyAlignment="1"/>
    <xf numFmtId="0" fontId="110" fillId="0" borderId="19" xfId="0" applyFont="1" applyBorder="1" applyAlignment="1">
      <alignment horizontal="left"/>
    </xf>
    <xf numFmtId="0" fontId="110" fillId="0" borderId="20" xfId="0" applyFont="1" applyBorder="1" applyAlignment="1">
      <alignment horizontal="left"/>
    </xf>
    <xf numFmtId="0" fontId="0" fillId="0" borderId="20" xfId="0" applyBorder="1" applyAlignment="1"/>
    <xf numFmtId="0" fontId="0" fillId="0" borderId="21" xfId="0" applyBorder="1" applyAlignment="1"/>
    <xf numFmtId="0" fontId="37" fillId="0" borderId="0" xfId="0" applyFont="1" applyAlignment="1">
      <alignment vertical="center" wrapText="1"/>
    </xf>
    <xf numFmtId="0" fontId="49" fillId="0" borderId="0" xfId="0" applyFont="1" applyAlignment="1"/>
    <xf numFmtId="0" fontId="0" fillId="0" borderId="11" xfId="0" applyBorder="1" applyAlignment="1"/>
    <xf numFmtId="0" fontId="47" fillId="0" borderId="0" xfId="0" applyFont="1" applyAlignment="1">
      <alignment vertical="justify"/>
    </xf>
    <xf numFmtId="0" fontId="38" fillId="0" borderId="0" xfId="0" applyFont="1" applyAlignment="1">
      <alignment vertical="justify"/>
    </xf>
    <xf numFmtId="0" fontId="22" fillId="0" borderId="0" xfId="0" applyFont="1" applyAlignment="1">
      <alignment horizontal="left" vertical="justify" wrapText="1"/>
    </xf>
    <xf numFmtId="0" fontId="45" fillId="0" borderId="0" xfId="0" applyFont="1" applyAlignment="1">
      <alignment horizontal="left" vertical="justify" wrapText="1"/>
    </xf>
    <xf numFmtId="0" fontId="42" fillId="0" borderId="0" xfId="0" applyFont="1" applyAlignment="1">
      <alignment vertical="justify"/>
    </xf>
    <xf numFmtId="0" fontId="36" fillId="0" borderId="0" xfId="0" applyFont="1" applyAlignment="1">
      <alignment vertical="justify"/>
    </xf>
    <xf numFmtId="0" fontId="38" fillId="0" borderId="0" xfId="0" applyFont="1" applyAlignment="1">
      <alignment horizontal="left" vertical="justify"/>
    </xf>
    <xf numFmtId="0" fontId="82" fillId="0" borderId="0" xfId="0" applyFont="1" applyAlignment="1"/>
    <xf numFmtId="0" fontId="50" fillId="0" borderId="0" xfId="0" applyFont="1" applyAlignment="1">
      <alignment vertical="justify"/>
    </xf>
    <xf numFmtId="0" fontId="38" fillId="0" borderId="0" xfId="0" applyFont="1" applyAlignment="1">
      <alignment horizontal="center" vertical="justify"/>
    </xf>
    <xf numFmtId="0" fontId="109" fillId="0" borderId="19" xfId="0" applyFont="1" applyBorder="1" applyAlignment="1">
      <alignment horizontal="left" vertical="justify"/>
    </xf>
    <xf numFmtId="0" fontId="38" fillId="0" borderId="20" xfId="0" applyFont="1" applyBorder="1" applyAlignment="1">
      <alignment horizontal="left" vertical="justify"/>
    </xf>
    <xf numFmtId="0" fontId="38" fillId="0" borderId="21" xfId="0" applyFont="1" applyBorder="1" applyAlignment="1">
      <alignment horizontal="left" vertical="justify"/>
    </xf>
    <xf numFmtId="0" fontId="111" fillId="0" borderId="19"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112" fillId="0" borderId="12"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2" fillId="0" borderId="0" xfId="0" applyFont="1" applyAlignment="1">
      <alignment horizontal="justify" vertical="justify"/>
    </xf>
    <xf numFmtId="0" fontId="0" fillId="0" borderId="0" xfId="0" applyAlignment="1">
      <alignment horizontal="justify" vertical="justify"/>
    </xf>
    <xf numFmtId="0" fontId="41" fillId="0" borderId="0" xfId="0" applyFont="1" applyAlignment="1">
      <alignment vertical="justify"/>
    </xf>
    <xf numFmtId="0" fontId="52" fillId="0" borderId="0" xfId="0" applyFont="1" applyAlignment="1"/>
    <xf numFmtId="0" fontId="37" fillId="0" borderId="0" xfId="0" applyFont="1" applyAlignment="1"/>
    <xf numFmtId="0" fontId="16" fillId="0" borderId="0" xfId="0" applyFont="1" applyAlignment="1"/>
    <xf numFmtId="0" fontId="16" fillId="0" borderId="11" xfId="0" applyFont="1" applyBorder="1" applyAlignment="1"/>
    <xf numFmtId="0" fontId="41" fillId="0" borderId="0" xfId="0" applyFont="1" applyAlignment="1">
      <alignment vertical="top"/>
    </xf>
    <xf numFmtId="0" fontId="22" fillId="0" borderId="0" xfId="0" applyFont="1" applyAlignment="1">
      <alignment horizontal="left" vertical="center" wrapText="1"/>
    </xf>
    <xf numFmtId="0" fontId="45" fillId="0" borderId="0" xfId="0" applyFont="1" applyAlignment="1">
      <alignment horizontal="left" vertical="center" wrapText="1"/>
    </xf>
    <xf numFmtId="0" fontId="22" fillId="0" borderId="0" xfId="0" applyFont="1" applyAlignment="1">
      <alignment horizontal="left" vertical="justify"/>
    </xf>
    <xf numFmtId="0" fontId="45" fillId="0" borderId="0" xfId="0" applyFont="1" applyAlignment="1">
      <alignment horizontal="left" vertical="justify"/>
    </xf>
    <xf numFmtId="0" fontId="37" fillId="0" borderId="19" xfId="0" applyFont="1" applyBorder="1" applyAlignment="1">
      <alignment horizontal="left" vertical="center" wrapText="1"/>
    </xf>
    <xf numFmtId="0" fontId="37" fillId="0" borderId="20" xfId="0" applyFont="1" applyBorder="1" applyAlignment="1">
      <alignment horizontal="left" vertical="center" wrapText="1"/>
    </xf>
    <xf numFmtId="0" fontId="37" fillId="0" borderId="21" xfId="0" applyFont="1" applyBorder="1" applyAlignment="1">
      <alignment horizontal="left" vertical="center" wrapText="1"/>
    </xf>
    <xf numFmtId="0" fontId="43" fillId="0" borderId="0" xfId="0" applyFont="1" applyBorder="1" applyAlignment="1"/>
    <xf numFmtId="0" fontId="0" fillId="0" borderId="0" xfId="0" applyBorder="1" applyAlignment="1"/>
    <xf numFmtId="0" fontId="52" fillId="34" borderId="10" xfId="0" applyFont="1" applyFill="1" applyBorder="1" applyAlignment="1">
      <alignment horizontal="center" vertical="center"/>
    </xf>
    <xf numFmtId="0" fontId="0" fillId="34" borderId="10" xfId="0" applyFill="1" applyBorder="1" applyAlignment="1">
      <alignment horizontal="center" vertical="center"/>
    </xf>
    <xf numFmtId="0" fontId="52" fillId="34" borderId="19" xfId="0" applyFont="1" applyFill="1" applyBorder="1" applyAlignment="1">
      <alignment horizontal="center" vertical="center"/>
    </xf>
    <xf numFmtId="0" fontId="0" fillId="34" borderId="21" xfId="0" applyFill="1" applyBorder="1" applyAlignment="1">
      <alignment horizontal="center" vertical="center"/>
    </xf>
    <xf numFmtId="0" fontId="52" fillId="0" borderId="0" xfId="0" applyFont="1" applyFill="1" applyBorder="1" applyAlignment="1"/>
    <xf numFmtId="0" fontId="52" fillId="0" borderId="0" xfId="0" applyFont="1" applyAlignment="1">
      <alignment vertical="top"/>
    </xf>
    <xf numFmtId="0" fontId="0" fillId="0" borderId="0" xfId="0" applyAlignment="1">
      <alignment vertical="top"/>
    </xf>
    <xf numFmtId="0" fontId="52" fillId="0" borderId="15" xfId="0" applyFont="1" applyBorder="1" applyAlignment="1">
      <alignment vertical="top" wrapText="1"/>
    </xf>
    <xf numFmtId="0" fontId="0" fillId="0" borderId="0" xfId="0" applyBorder="1" applyAlignment="1">
      <alignment vertical="top" wrapText="1"/>
    </xf>
    <xf numFmtId="0" fontId="0" fillId="0" borderId="11" xfId="0" applyBorder="1" applyAlignment="1">
      <alignment vertical="top"/>
    </xf>
    <xf numFmtId="0" fontId="52" fillId="0" borderId="11" xfId="0" applyFont="1" applyFill="1" applyBorder="1" applyAlignment="1"/>
    <xf numFmtId="0" fontId="52" fillId="0" borderId="0" xfId="0" applyFont="1" applyBorder="1" applyAlignment="1"/>
    <xf numFmtId="0" fontId="52" fillId="0" borderId="13" xfId="0" applyFont="1" applyBorder="1" applyAlignment="1"/>
    <xf numFmtId="0" fontId="0" fillId="0" borderId="14" xfId="0" applyBorder="1" applyAlignment="1"/>
    <xf numFmtId="0" fontId="0" fillId="0" borderId="17" xfId="0" applyBorder="1" applyAlignment="1"/>
    <xf numFmtId="0" fontId="0" fillId="0" borderId="18" xfId="0" applyBorder="1" applyAlignment="1"/>
    <xf numFmtId="0" fontId="52" fillId="33" borderId="10" xfId="0" applyFont="1" applyFill="1" applyBorder="1" applyAlignment="1">
      <alignment vertical="center" wrapText="1"/>
    </xf>
    <xf numFmtId="0" fontId="0" fillId="33" borderId="10" xfId="0" applyFill="1" applyBorder="1" applyAlignment="1">
      <alignment vertical="center" wrapText="1"/>
    </xf>
    <xf numFmtId="0" fontId="0" fillId="0" borderId="10" xfId="0" applyBorder="1" applyAlignment="1"/>
    <xf numFmtId="0" fontId="0" fillId="32" borderId="10" xfId="0" applyFill="1" applyBorder="1" applyAlignment="1"/>
    <xf numFmtId="0" fontId="0" fillId="33" borderId="22" xfId="0" applyFill="1" applyBorder="1" applyAlignment="1">
      <alignment vertical="center" wrapText="1"/>
    </xf>
    <xf numFmtId="0" fontId="0" fillId="0" borderId="22" xfId="0" applyBorder="1" applyAlignment="1"/>
    <xf numFmtId="0" fontId="52" fillId="0" borderId="12" xfId="0" applyFont="1" applyBorder="1" applyAlignment="1">
      <alignment vertical="center"/>
    </xf>
    <xf numFmtId="0" fontId="0" fillId="0" borderId="13" xfId="0" applyBorder="1" applyAlignment="1"/>
    <xf numFmtId="0" fontId="52" fillId="0" borderId="15" xfId="0" applyFont="1" applyBorder="1" applyAlignment="1"/>
    <xf numFmtId="0" fontId="52" fillId="0" borderId="17" xfId="0" applyFont="1" applyFill="1" applyBorder="1" applyAlignment="1"/>
    <xf numFmtId="0" fontId="101" fillId="0" borderId="0" xfId="0" applyFont="1" applyAlignment="1">
      <alignment horizontal="right"/>
    </xf>
    <xf numFmtId="0" fontId="52" fillId="33" borderId="12" xfId="0" applyFont="1" applyFill="1" applyBorder="1" applyAlignment="1">
      <alignment vertical="center" wrapText="1"/>
    </xf>
    <xf numFmtId="0" fontId="0" fillId="33" borderId="14" xfId="0" applyFill="1" applyBorder="1" applyAlignment="1">
      <alignment vertical="center" wrapText="1"/>
    </xf>
    <xf numFmtId="0" fontId="0" fillId="33" borderId="15" xfId="0" applyFill="1" applyBorder="1" applyAlignment="1">
      <alignment vertical="center" wrapText="1"/>
    </xf>
    <xf numFmtId="0" fontId="0" fillId="33" borderId="11" xfId="0" applyFill="1" applyBorder="1" applyAlignment="1">
      <alignment vertical="center" wrapText="1"/>
    </xf>
    <xf numFmtId="0" fontId="0" fillId="33" borderId="15" xfId="0" applyFill="1" applyBorder="1" applyAlignment="1"/>
    <xf numFmtId="0" fontId="0" fillId="33" borderId="11" xfId="0" applyFill="1" applyBorder="1" applyAlignment="1"/>
    <xf numFmtId="0" fontId="0" fillId="33" borderId="16" xfId="0" applyFill="1" applyBorder="1" applyAlignment="1"/>
    <xf numFmtId="0" fontId="0" fillId="33" borderId="18" xfId="0" applyFill="1" applyBorder="1" applyAlignment="1"/>
    <xf numFmtId="0" fontId="0" fillId="0" borderId="72" xfId="0" applyBorder="1" applyAlignment="1"/>
    <xf numFmtId="0" fontId="0" fillId="0" borderId="23" xfId="0" applyBorder="1" applyAlignment="1"/>
    <xf numFmtId="0" fontId="52" fillId="0" borderId="0" xfId="0" applyFont="1" applyBorder="1" applyAlignment="1">
      <alignment vertical="center"/>
    </xf>
    <xf numFmtId="0" fontId="0" fillId="0" borderId="11" xfId="0" applyBorder="1" applyAlignment="1">
      <alignment vertical="center"/>
    </xf>
    <xf numFmtId="0" fontId="52" fillId="0" borderId="0" xfId="0" applyFont="1" applyFill="1" applyBorder="1" applyAlignment="1">
      <alignment vertical="top"/>
    </xf>
    <xf numFmtId="0" fontId="52" fillId="0" borderId="11" xfId="0" applyFont="1" applyFill="1" applyBorder="1" applyAlignment="1">
      <alignment vertical="top"/>
    </xf>
    <xf numFmtId="0" fontId="0" fillId="0" borderId="17" xfId="0" applyBorder="1" applyAlignment="1">
      <alignment vertical="top"/>
    </xf>
    <xf numFmtId="0" fontId="0" fillId="0" borderId="18" xfId="0" applyBorder="1" applyAlignment="1">
      <alignment vertical="top"/>
    </xf>
    <xf numFmtId="0" fontId="52" fillId="0" borderId="12" xfId="0" applyFont="1" applyBorder="1" applyAlignment="1">
      <alignment wrapText="1"/>
    </xf>
    <xf numFmtId="0" fontId="0" fillId="0" borderId="13" xfId="0" applyBorder="1" applyAlignment="1">
      <alignment wrapText="1"/>
    </xf>
    <xf numFmtId="0" fontId="56" fillId="29" borderId="26" xfId="76" applyFont="1" applyFill="1" applyBorder="1" applyAlignment="1">
      <alignment horizontal="left" vertical="center"/>
    </xf>
    <xf numFmtId="0" fontId="56" fillId="29" borderId="27" xfId="76" applyFont="1" applyFill="1" applyBorder="1" applyAlignment="1">
      <alignment horizontal="left" vertical="center"/>
    </xf>
    <xf numFmtId="0" fontId="56" fillId="29" borderId="28" xfId="76" applyFont="1" applyFill="1" applyBorder="1" applyAlignment="1">
      <alignment horizontal="left" vertical="center"/>
    </xf>
    <xf numFmtId="0" fontId="53" fillId="0" borderId="0" xfId="76" applyFont="1" applyAlignment="1"/>
    <xf numFmtId="0" fontId="1" fillId="0" borderId="0" xfId="79" applyAlignment="1"/>
    <xf numFmtId="0" fontId="21" fillId="0" borderId="0" xfId="76" applyFont="1" applyAlignment="1">
      <alignment horizontal="left" vertical="center" wrapText="1"/>
    </xf>
    <xf numFmtId="0" fontId="54" fillId="27" borderId="0" xfId="76" applyFont="1" applyFill="1" applyAlignment="1">
      <alignment horizontal="center" vertical="center" wrapText="1"/>
    </xf>
    <xf numFmtId="0" fontId="21" fillId="0" borderId="0" xfId="76" applyFont="1" applyAlignment="1">
      <alignment horizontal="center" vertical="center" wrapText="1"/>
    </xf>
    <xf numFmtId="0" fontId="55" fillId="0" borderId="0" xfId="76" applyFont="1" applyAlignment="1">
      <alignment horizontal="center" vertical="center" wrapText="1"/>
    </xf>
    <xf numFmtId="0" fontId="59" fillId="0" borderId="0" xfId="77" applyFont="1" applyAlignment="1" applyProtection="1">
      <alignment horizontal="left"/>
    </xf>
    <xf numFmtId="0" fontId="21" fillId="0" borderId="11" xfId="76" applyFont="1" applyBorder="1" applyAlignment="1">
      <alignment horizontal="left" vertical="center" wrapText="1"/>
    </xf>
    <xf numFmtId="1" fontId="51" fillId="0" borderId="19" xfId="76" applyNumberFormat="1" applyFont="1" applyBorder="1" applyAlignment="1" applyProtection="1">
      <alignment horizontal="left" vertical="center"/>
      <protection locked="0"/>
    </xf>
    <xf numFmtId="1" fontId="51" fillId="0" borderId="21" xfId="76" applyNumberFormat="1" applyFont="1" applyBorder="1" applyAlignment="1" applyProtection="1">
      <alignment horizontal="left" vertical="center"/>
      <protection locked="0"/>
    </xf>
    <xf numFmtId="0" fontId="100" fillId="0" borderId="0" xfId="76" applyFont="1" applyAlignment="1">
      <alignment horizontal="center" vertical="top"/>
    </xf>
    <xf numFmtId="0" fontId="99" fillId="0" borderId="0" xfId="76" applyFont="1" applyAlignment="1">
      <alignment horizontal="center" vertical="top"/>
    </xf>
    <xf numFmtId="0" fontId="51" fillId="30" borderId="34" xfId="76" applyFont="1" applyFill="1" applyBorder="1" applyAlignment="1">
      <alignment horizontal="center" vertical="center" wrapText="1"/>
    </xf>
    <xf numFmtId="0" fontId="51" fillId="30" borderId="38" xfId="76" applyFont="1" applyFill="1" applyBorder="1" applyAlignment="1">
      <alignment horizontal="center" vertical="center" wrapText="1"/>
    </xf>
    <xf numFmtId="0" fontId="51" fillId="30" borderId="15" xfId="76" applyFont="1" applyFill="1" applyBorder="1" applyAlignment="1">
      <alignment horizontal="center" vertical="center" wrapText="1"/>
    </xf>
    <xf numFmtId="0" fontId="51" fillId="30" borderId="39" xfId="76" applyFont="1" applyFill="1" applyBorder="1" applyAlignment="1">
      <alignment horizontal="center" vertical="center" wrapText="1"/>
    </xf>
    <xf numFmtId="0" fontId="51" fillId="30" borderId="16" xfId="76" applyFont="1" applyFill="1" applyBorder="1" applyAlignment="1">
      <alignment horizontal="center" vertical="center" wrapText="1"/>
    </xf>
    <xf numFmtId="0" fontId="51" fillId="30" borderId="17" xfId="76" applyFont="1" applyFill="1" applyBorder="1" applyAlignment="1">
      <alignment horizontal="center" vertical="center" wrapText="1"/>
    </xf>
    <xf numFmtId="0" fontId="51" fillId="30" borderId="18" xfId="76" applyFont="1" applyFill="1" applyBorder="1" applyAlignment="1">
      <alignment horizontal="center" vertical="center" wrapText="1"/>
    </xf>
    <xf numFmtId="0" fontId="51" fillId="30" borderId="35" xfId="76" applyFont="1" applyFill="1" applyBorder="1" applyAlignment="1">
      <alignment horizontal="center" vertical="center" wrapText="1"/>
    </xf>
    <xf numFmtId="0" fontId="56" fillId="0" borderId="0" xfId="76" applyFont="1" applyAlignment="1">
      <alignment horizontal="justify" wrapText="1"/>
    </xf>
    <xf numFmtId="0" fontId="7" fillId="0" borderId="0" xfId="76" applyFont="1" applyAlignment="1">
      <alignment horizontal="left" vertical="center" wrapText="1"/>
    </xf>
    <xf numFmtId="0" fontId="56" fillId="30" borderId="29" xfId="76" applyFont="1" applyFill="1" applyBorder="1" applyAlignment="1">
      <alignment horizontal="center" vertical="center" wrapText="1"/>
    </xf>
    <xf numFmtId="0" fontId="56" fillId="30" borderId="33" xfId="76" applyFont="1" applyFill="1" applyBorder="1" applyAlignment="1">
      <alignment horizontal="center" vertical="center" wrapText="1"/>
    </xf>
    <xf numFmtId="0" fontId="56" fillId="30" borderId="37" xfId="76" applyFont="1" applyFill="1" applyBorder="1" applyAlignment="1">
      <alignment horizontal="center" vertical="center" wrapText="1"/>
    </xf>
    <xf numFmtId="0" fontId="56" fillId="30" borderId="30" xfId="76" applyFont="1" applyFill="1" applyBorder="1" applyAlignment="1">
      <alignment horizontal="center" vertical="top" wrapText="1"/>
    </xf>
    <xf numFmtId="0" fontId="56" fillId="30" borderId="31" xfId="76" applyFont="1" applyFill="1" applyBorder="1" applyAlignment="1">
      <alignment horizontal="center" vertical="top" wrapText="1"/>
    </xf>
    <xf numFmtId="0" fontId="51" fillId="30" borderId="0" xfId="76" applyFont="1" applyFill="1" applyAlignment="1">
      <alignment horizontal="center" vertical="center" wrapText="1"/>
    </xf>
    <xf numFmtId="0" fontId="51" fillId="30" borderId="117" xfId="76" applyFont="1" applyFill="1" applyBorder="1" applyAlignment="1">
      <alignment horizontal="center" vertical="center" wrapText="1"/>
    </xf>
    <xf numFmtId="0" fontId="3" fillId="27" borderId="45" xfId="76" applyFont="1" applyFill="1" applyBorder="1" applyAlignment="1">
      <alignment horizontal="right" vertical="center"/>
    </xf>
    <xf numFmtId="0" fontId="3" fillId="27" borderId="46" xfId="76" applyFont="1" applyFill="1" applyBorder="1" applyAlignment="1">
      <alignment horizontal="right" vertical="center"/>
    </xf>
    <xf numFmtId="0" fontId="94" fillId="0" borderId="0" xfId="76" applyFont="1" applyAlignment="1">
      <alignment horizontal="center"/>
    </xf>
    <xf numFmtId="0" fontId="101" fillId="0" borderId="0" xfId="76" applyFont="1" applyAlignment="1">
      <alignment horizontal="center"/>
    </xf>
    <xf numFmtId="0" fontId="21" fillId="27" borderId="62" xfId="76" applyFont="1" applyFill="1" applyBorder="1" applyAlignment="1">
      <alignment horizontal="right" vertical="center"/>
    </xf>
    <xf numFmtId="0" fontId="21" fillId="27" borderId="63" xfId="76" applyFont="1" applyFill="1" applyBorder="1" applyAlignment="1">
      <alignment horizontal="right" vertical="center"/>
    </xf>
    <xf numFmtId="0" fontId="51" fillId="0" borderId="0" xfId="76" applyFont="1" applyAlignment="1">
      <alignment horizontal="center"/>
    </xf>
    <xf numFmtId="0" fontId="23" fillId="0" borderId="0" xfId="76" applyFont="1" applyAlignment="1">
      <alignment horizontal="justify"/>
    </xf>
    <xf numFmtId="0" fontId="56" fillId="30" borderId="44" xfId="76" applyFont="1" applyFill="1" applyBorder="1" applyAlignment="1">
      <alignment horizontal="center" vertical="center" wrapText="1"/>
    </xf>
    <xf numFmtId="0" fontId="56" fillId="30" borderId="32" xfId="76" applyFont="1" applyFill="1" applyBorder="1" applyAlignment="1">
      <alignment horizontal="center" vertical="top" wrapText="1"/>
    </xf>
    <xf numFmtId="0" fontId="51" fillId="30" borderId="33" xfId="76" applyFont="1" applyFill="1" applyBorder="1" applyAlignment="1">
      <alignment horizontal="center" vertical="center" wrapText="1"/>
    </xf>
    <xf numFmtId="0" fontId="51" fillId="30" borderId="37" xfId="76" applyFont="1" applyFill="1" applyBorder="1" applyAlignment="1">
      <alignment horizontal="center" vertical="center" wrapText="1"/>
    </xf>
    <xf numFmtId="0" fontId="21" fillId="29" borderId="78" xfId="76" applyFont="1" applyFill="1" applyBorder="1" applyAlignment="1">
      <alignment horizontal="right" vertical="center"/>
    </xf>
    <xf numFmtId="0" fontId="21" fillId="29" borderId="13" xfId="76" applyFont="1" applyFill="1" applyBorder="1" applyAlignment="1">
      <alignment horizontal="right" vertical="center"/>
    </xf>
    <xf numFmtId="0" fontId="21" fillId="29" borderId="79" xfId="76" applyFont="1" applyFill="1" applyBorder="1" applyAlignment="1">
      <alignment horizontal="right" vertical="center"/>
    </xf>
    <xf numFmtId="0" fontId="21" fillId="29" borderId="68" xfId="76" applyFont="1" applyFill="1" applyBorder="1" applyAlignment="1">
      <alignment horizontal="right" vertical="center"/>
    </xf>
    <xf numFmtId="0" fontId="21" fillId="29" borderId="0" xfId="76" applyFont="1" applyFill="1" applyAlignment="1">
      <alignment horizontal="right" vertical="center"/>
    </xf>
    <xf numFmtId="0" fontId="21" fillId="29" borderId="36" xfId="76" applyFont="1" applyFill="1" applyBorder="1" applyAlignment="1">
      <alignment horizontal="right" vertical="center"/>
    </xf>
    <xf numFmtId="0" fontId="21" fillId="29" borderId="80" xfId="76" applyFont="1" applyFill="1" applyBorder="1" applyAlignment="1">
      <alignment horizontal="right" vertical="center"/>
    </xf>
    <xf numFmtId="0" fontId="21" fillId="29" borderId="17" xfId="76" applyFont="1" applyFill="1" applyBorder="1" applyAlignment="1">
      <alignment horizontal="right" vertical="center"/>
    </xf>
    <xf numFmtId="0" fontId="21" fillId="29" borderId="35" xfId="76" applyFont="1" applyFill="1" applyBorder="1" applyAlignment="1">
      <alignment horizontal="right" vertical="center"/>
    </xf>
    <xf numFmtId="0" fontId="51" fillId="30" borderId="44" xfId="76" applyFont="1" applyFill="1" applyBorder="1" applyAlignment="1">
      <alignment horizontal="center" vertical="center" wrapText="1"/>
    </xf>
    <xf numFmtId="0" fontId="51" fillId="30" borderId="88" xfId="76" applyFont="1" applyFill="1" applyBorder="1" applyAlignment="1">
      <alignment horizontal="center" vertical="center" wrapText="1"/>
    </xf>
    <xf numFmtId="0" fontId="56" fillId="30" borderId="84" xfId="76" applyFont="1" applyFill="1" applyBorder="1" applyAlignment="1">
      <alignment horizontal="center" vertical="center"/>
    </xf>
    <xf numFmtId="0" fontId="56" fillId="30" borderId="85" xfId="76" applyFont="1" applyFill="1" applyBorder="1" applyAlignment="1">
      <alignment horizontal="center" vertical="center"/>
    </xf>
    <xf numFmtId="0" fontId="56" fillId="30" borderId="86" xfId="76" applyFont="1" applyFill="1" applyBorder="1" applyAlignment="1">
      <alignment horizontal="center" vertical="center"/>
    </xf>
    <xf numFmtId="0" fontId="51" fillId="30" borderId="47" xfId="76" applyFont="1" applyFill="1" applyBorder="1" applyAlignment="1">
      <alignment horizontal="center" vertical="center" wrapText="1"/>
    </xf>
    <xf numFmtId="0" fontId="51" fillId="30" borderId="36" xfId="76" applyFont="1" applyFill="1" applyBorder="1" applyAlignment="1">
      <alignment horizontal="center" vertical="center" wrapText="1"/>
    </xf>
    <xf numFmtId="0" fontId="51" fillId="30" borderId="43" xfId="76" applyFont="1" applyFill="1" applyBorder="1" applyAlignment="1">
      <alignment horizontal="center" vertical="center" wrapText="1"/>
    </xf>
    <xf numFmtId="0" fontId="51" fillId="30" borderId="29" xfId="76" applyFont="1" applyFill="1" applyBorder="1" applyAlignment="1">
      <alignment horizontal="center" vertical="center" wrapText="1"/>
    </xf>
    <xf numFmtId="0" fontId="51" fillId="30" borderId="68" xfId="76" applyFont="1" applyFill="1" applyBorder="1" applyAlignment="1">
      <alignment horizontal="center" vertical="center" wrapText="1"/>
    </xf>
    <xf numFmtId="0" fontId="21" fillId="30" borderId="51" xfId="76" applyFont="1" applyFill="1" applyBorder="1" applyAlignment="1">
      <alignment horizontal="center" vertical="center" wrapText="1"/>
    </xf>
    <xf numFmtId="0" fontId="21" fillId="30" borderId="56" xfId="76" applyFont="1" applyFill="1" applyBorder="1" applyAlignment="1">
      <alignment horizontal="center" vertical="center" wrapText="1"/>
    </xf>
    <xf numFmtId="0" fontId="21" fillId="30" borderId="87" xfId="76" applyFont="1" applyFill="1" applyBorder="1" applyAlignment="1">
      <alignment horizontal="center" vertical="center" wrapText="1"/>
    </xf>
    <xf numFmtId="0" fontId="51" fillId="30" borderId="11" xfId="76" applyFont="1" applyFill="1" applyBorder="1" applyAlignment="1">
      <alignment horizontal="center" vertical="center" wrapText="1"/>
    </xf>
    <xf numFmtId="0" fontId="51" fillId="30" borderId="81" xfId="76" applyFont="1" applyFill="1" applyBorder="1" applyAlignment="1">
      <alignment horizontal="center" vertical="center" wrapText="1"/>
    </xf>
    <xf numFmtId="0" fontId="51" fillId="30" borderId="71" xfId="76" applyFont="1" applyFill="1" applyBorder="1" applyAlignment="1">
      <alignment horizontal="center" vertical="center" wrapText="1"/>
    </xf>
    <xf numFmtId="0" fontId="51" fillId="30" borderId="76" xfId="76" applyFont="1" applyFill="1" applyBorder="1" applyAlignment="1">
      <alignment horizontal="center" vertical="center" wrapText="1"/>
    </xf>
    <xf numFmtId="0" fontId="51" fillId="30" borderId="92" xfId="76" applyFont="1" applyFill="1" applyBorder="1" applyAlignment="1">
      <alignment horizontal="center" vertical="center" wrapText="1"/>
    </xf>
    <xf numFmtId="0" fontId="27" fillId="29" borderId="29" xfId="76" applyFont="1" applyFill="1" applyBorder="1" applyAlignment="1">
      <alignment horizontal="right" vertical="center"/>
    </xf>
    <xf numFmtId="0" fontId="27" fillId="29" borderId="68" xfId="76" applyFont="1" applyFill="1" applyBorder="1" applyAlignment="1">
      <alignment horizontal="right" vertical="center"/>
    </xf>
    <xf numFmtId="0" fontId="27" fillId="29" borderId="80" xfId="76" applyFont="1" applyFill="1" applyBorder="1" applyAlignment="1">
      <alignment horizontal="right" vertical="center"/>
    </xf>
    <xf numFmtId="0" fontId="27" fillId="29" borderId="66" xfId="76" applyFont="1" applyFill="1" applyBorder="1" applyAlignment="1">
      <alignment horizontal="right" vertical="center"/>
    </xf>
    <xf numFmtId="0" fontId="27" fillId="29" borderId="0" xfId="76" applyFont="1" applyFill="1" applyAlignment="1">
      <alignment horizontal="right" vertical="center"/>
    </xf>
    <xf numFmtId="0" fontId="27" fillId="29" borderId="17" xfId="76" applyFont="1" applyFill="1" applyBorder="1" applyAlignment="1">
      <alignment horizontal="right" vertical="center"/>
    </xf>
    <xf numFmtId="0" fontId="51" fillId="29" borderId="66" xfId="76" applyFont="1" applyFill="1" applyBorder="1" applyAlignment="1">
      <alignment horizontal="right" vertical="center" wrapText="1"/>
    </xf>
    <xf numFmtId="0" fontId="51" fillId="29" borderId="0" xfId="76" applyFont="1" applyFill="1" applyAlignment="1">
      <alignment horizontal="right" vertical="center" wrapText="1"/>
    </xf>
    <xf numFmtId="0" fontId="51" fillId="29" borderId="17" xfId="76" applyFont="1" applyFill="1" applyBorder="1" applyAlignment="1">
      <alignment horizontal="right" vertical="center" wrapText="1"/>
    </xf>
    <xf numFmtId="0" fontId="27" fillId="29" borderId="94" xfId="76" applyFont="1" applyFill="1" applyBorder="1" applyAlignment="1">
      <alignment horizontal="right" vertical="center"/>
    </xf>
    <xf numFmtId="0" fontId="27" fillId="29" borderId="96" xfId="76" applyFont="1" applyFill="1" applyBorder="1" applyAlignment="1">
      <alignment horizontal="right" vertical="center"/>
    </xf>
    <xf numFmtId="0" fontId="27" fillId="29" borderId="98" xfId="76" applyFont="1" applyFill="1" applyBorder="1" applyAlignment="1">
      <alignment horizontal="right" vertical="center"/>
    </xf>
    <xf numFmtId="0" fontId="27" fillId="29" borderId="95" xfId="76" applyFont="1" applyFill="1" applyBorder="1" applyAlignment="1">
      <alignment horizontal="right" vertical="center"/>
    </xf>
    <xf numFmtId="0" fontId="27" fillId="29" borderId="25" xfId="76" applyFont="1" applyFill="1" applyBorder="1" applyAlignment="1">
      <alignment horizontal="right" vertical="center"/>
    </xf>
    <xf numFmtId="0" fontId="27" fillId="29" borderId="99" xfId="76" applyFont="1" applyFill="1" applyBorder="1" applyAlignment="1">
      <alignment horizontal="right" vertical="center"/>
    </xf>
    <xf numFmtId="0" fontId="27" fillId="29" borderId="47" xfId="76" applyFont="1" applyFill="1" applyBorder="1" applyAlignment="1">
      <alignment horizontal="right" vertical="center"/>
    </xf>
    <xf numFmtId="0" fontId="27" fillId="29" borderId="36" xfId="76" applyFont="1" applyFill="1" applyBorder="1" applyAlignment="1">
      <alignment horizontal="right" vertical="center"/>
    </xf>
    <xf numFmtId="0" fontId="27" fillId="29" borderId="35" xfId="76" applyFont="1" applyFill="1" applyBorder="1" applyAlignment="1">
      <alignment horizontal="right" vertical="center"/>
    </xf>
    <xf numFmtId="0" fontId="51" fillId="28" borderId="80" xfId="76" applyFont="1" applyFill="1" applyBorder="1" applyAlignment="1" applyProtection="1">
      <alignment horizontal="right" vertical="center"/>
      <protection locked="0"/>
    </xf>
    <xf numFmtId="0" fontId="51" fillId="28" borderId="35" xfId="76" applyFont="1" applyFill="1" applyBorder="1" applyAlignment="1" applyProtection="1">
      <alignment horizontal="right" vertical="center"/>
      <protection locked="0"/>
    </xf>
    <xf numFmtId="0" fontId="51" fillId="28" borderId="97" xfId="76" applyFont="1" applyFill="1" applyBorder="1" applyAlignment="1" applyProtection="1">
      <alignment horizontal="right" vertical="center"/>
      <protection locked="0"/>
    </xf>
    <xf numFmtId="0" fontId="51" fillId="28" borderId="48" xfId="76" applyFont="1" applyFill="1" applyBorder="1" applyAlignment="1" applyProtection="1">
      <alignment horizontal="right" vertical="center"/>
      <protection locked="0"/>
    </xf>
    <xf numFmtId="0" fontId="51" fillId="28" borderId="18" xfId="76" applyFont="1" applyFill="1" applyBorder="1" applyAlignment="1" applyProtection="1">
      <alignment horizontal="center" vertical="center"/>
      <protection locked="0"/>
    </xf>
    <xf numFmtId="0" fontId="51" fillId="28" borderId="108" xfId="76" applyFont="1" applyFill="1" applyBorder="1" applyAlignment="1" applyProtection="1">
      <alignment horizontal="center" vertical="center"/>
      <protection locked="0"/>
    </xf>
    <xf numFmtId="0" fontId="51" fillId="28" borderId="21" xfId="76" applyFont="1" applyFill="1" applyBorder="1" applyAlignment="1" applyProtection="1">
      <alignment horizontal="right" vertical="center"/>
      <protection locked="0"/>
    </xf>
    <xf numFmtId="0" fontId="51" fillId="28" borderId="49" xfId="76" applyFont="1" applyFill="1" applyBorder="1" applyAlignment="1" applyProtection="1">
      <alignment horizontal="right" vertical="center"/>
      <protection locked="0"/>
    </xf>
    <xf numFmtId="0" fontId="51" fillId="28" borderId="106" xfId="76" applyFont="1" applyFill="1" applyBorder="1" applyAlignment="1" applyProtection="1">
      <alignment horizontal="right" vertical="center"/>
      <protection locked="0"/>
    </xf>
    <xf numFmtId="0" fontId="51" fillId="28" borderId="104" xfId="76" applyFont="1" applyFill="1" applyBorder="1" applyAlignment="1" applyProtection="1">
      <alignment horizontal="right" vertical="center"/>
      <protection locked="0"/>
    </xf>
    <xf numFmtId="0" fontId="81" fillId="0" borderId="0" xfId="77" applyFont="1" applyAlignment="1" applyProtection="1">
      <alignment horizontal="left"/>
    </xf>
    <xf numFmtId="0" fontId="51" fillId="28" borderId="111" xfId="76" applyFont="1" applyFill="1" applyBorder="1" applyAlignment="1" applyProtection="1">
      <alignment horizontal="right" vertical="center"/>
      <protection locked="0"/>
    </xf>
    <xf numFmtId="0" fontId="51" fillId="28" borderId="42" xfId="76" applyFont="1" applyFill="1" applyBorder="1" applyAlignment="1" applyProtection="1">
      <alignment horizontal="right" vertical="center"/>
      <protection locked="0"/>
    </xf>
    <xf numFmtId="0" fontId="27" fillId="0" borderId="68" xfId="76" applyFont="1" applyBorder="1" applyAlignment="1">
      <alignment horizontal="right" vertical="center"/>
    </xf>
    <xf numFmtId="0" fontId="27" fillId="0" borderId="0" xfId="76" applyFont="1" applyAlignment="1">
      <alignment horizontal="right" vertical="center"/>
    </xf>
    <xf numFmtId="0" fontId="77" fillId="0" borderId="0" xfId="76" applyFont="1" applyAlignment="1">
      <alignment horizontal="justify"/>
    </xf>
    <xf numFmtId="0" fontId="78" fillId="0" borderId="0" xfId="77" applyFont="1" applyAlignment="1" applyProtection="1">
      <alignment horizontal="left" vertical="center" wrapText="1"/>
    </xf>
    <xf numFmtId="0" fontId="79" fillId="0" borderId="0" xfId="77" applyFont="1" applyAlignment="1" applyProtection="1">
      <alignment horizontal="left" vertical="center" wrapText="1"/>
    </xf>
    <xf numFmtId="0" fontId="73" fillId="0" borderId="0" xfId="76" applyFont="1" applyAlignment="1">
      <alignment horizontal="left" vertical="center" wrapText="1"/>
    </xf>
    <xf numFmtId="0" fontId="81" fillId="0" borderId="0" xfId="77" applyFont="1" applyBorder="1" applyAlignment="1" applyProtection="1">
      <alignment horizontal="left"/>
    </xf>
    <xf numFmtId="0" fontId="27" fillId="29" borderId="78" xfId="78" applyFont="1" applyFill="1" applyBorder="1" applyAlignment="1">
      <alignment horizontal="center"/>
    </xf>
    <xf numFmtId="0" fontId="27" fillId="29" borderId="13" xfId="78" applyFont="1" applyFill="1" applyBorder="1" applyAlignment="1">
      <alignment horizontal="center"/>
    </xf>
    <xf numFmtId="0" fontId="27" fillId="29" borderId="68" xfId="78" applyFont="1" applyFill="1" applyBorder="1" applyAlignment="1">
      <alignment horizontal="center"/>
    </xf>
    <xf numFmtId="0" fontId="27" fillId="29" borderId="0" xfId="78" applyFont="1" applyFill="1" applyBorder="1" applyAlignment="1">
      <alignment horizontal="center"/>
    </xf>
    <xf numFmtId="0" fontId="27" fillId="29" borderId="88" xfId="78" applyFont="1" applyFill="1" applyBorder="1" applyAlignment="1">
      <alignment horizontal="center"/>
    </xf>
    <xf numFmtId="0" fontId="27" fillId="29" borderId="117" xfId="78" applyFont="1" applyFill="1" applyBorder="1" applyAlignment="1">
      <alignment horizontal="center"/>
    </xf>
    <xf numFmtId="0" fontId="73" fillId="0" borderId="78" xfId="78" applyFont="1" applyBorder="1" applyAlignment="1">
      <alignment horizontal="left" vertical="center" wrapText="1"/>
    </xf>
    <xf numFmtId="0" fontId="73" fillId="0" borderId="68" xfId="78" applyFont="1" applyBorder="1" applyAlignment="1">
      <alignment horizontal="left" vertical="center" wrapText="1"/>
    </xf>
    <xf numFmtId="0" fontId="73" fillId="0" borderId="80" xfId="78" applyFont="1" applyBorder="1" applyAlignment="1">
      <alignment horizontal="left" vertical="center" wrapText="1"/>
    </xf>
    <xf numFmtId="0" fontId="27" fillId="29" borderId="106" xfId="78" applyFont="1" applyFill="1" applyBorder="1" applyAlignment="1">
      <alignment horizontal="center"/>
    </xf>
    <xf numFmtId="0" fontId="27" fillId="29" borderId="120" xfId="78" applyFont="1" applyFill="1" applyBorder="1" applyAlignment="1">
      <alignment horizontal="center"/>
    </xf>
    <xf numFmtId="0" fontId="29" fillId="0" borderId="30" xfId="78" applyFont="1" applyFill="1" applyBorder="1" applyAlignment="1">
      <alignment horizontal="center"/>
    </xf>
    <xf numFmtId="0" fontId="29" fillId="0" borderId="31" xfId="78" applyFont="1" applyFill="1" applyBorder="1" applyAlignment="1">
      <alignment horizontal="center"/>
    </xf>
    <xf numFmtId="0" fontId="29" fillId="0" borderId="32" xfId="78" applyFont="1" applyFill="1" applyBorder="1" applyAlignment="1">
      <alignment horizontal="center"/>
    </xf>
    <xf numFmtId="0" fontId="57" fillId="0" borderId="0" xfId="78" applyFont="1" applyAlignment="1">
      <alignment horizontal="justify"/>
    </xf>
    <xf numFmtId="0" fontId="22" fillId="0" borderId="19" xfId="78" applyFont="1" applyBorder="1" applyAlignment="1" applyProtection="1">
      <alignment horizontal="center"/>
      <protection locked="0"/>
    </xf>
    <xf numFmtId="0" fontId="22" fillId="0" borderId="21" xfId="78" applyFont="1" applyBorder="1" applyAlignment="1" applyProtection="1">
      <alignment horizontal="center"/>
      <protection locked="0"/>
    </xf>
    <xf numFmtId="0" fontId="118" fillId="0" borderId="0" xfId="78" applyFont="1" applyBorder="1" applyAlignment="1">
      <alignment horizontal="left" wrapText="1"/>
    </xf>
    <xf numFmtId="0" fontId="119" fillId="0" borderId="0" xfId="0" applyFont="1" applyAlignment="1">
      <alignment horizontal="left" wrapText="1"/>
    </xf>
    <xf numFmtId="0" fontId="27" fillId="29" borderId="68" xfId="78" applyFont="1" applyFill="1" applyBorder="1" applyAlignment="1" applyProtection="1">
      <alignment horizontal="center"/>
      <protection locked="0"/>
    </xf>
    <xf numFmtId="0" fontId="27" fillId="29" borderId="0" xfId="78" applyFont="1" applyFill="1" applyBorder="1" applyAlignment="1" applyProtection="1">
      <alignment horizontal="center"/>
      <protection locked="0"/>
    </xf>
    <xf numFmtId="0" fontId="27" fillId="29" borderId="88" xfId="78" applyFont="1" applyFill="1" applyBorder="1" applyAlignment="1" applyProtection="1">
      <alignment horizontal="center"/>
      <protection locked="0"/>
    </xf>
    <xf numFmtId="0" fontId="27" fillId="29" borderId="117" xfId="78" applyFont="1" applyFill="1" applyBorder="1" applyAlignment="1" applyProtection="1">
      <alignment horizontal="center"/>
      <protection locked="0"/>
    </xf>
    <xf numFmtId="0" fontId="73" fillId="0" borderId="33" xfId="78" applyFont="1" applyBorder="1" applyAlignment="1">
      <alignment horizontal="center" vertical="center" wrapText="1"/>
    </xf>
    <xf numFmtId="0" fontId="73" fillId="0" borderId="93" xfId="78" applyFont="1" applyBorder="1" applyAlignment="1">
      <alignment horizontal="center" vertical="center" wrapText="1"/>
    </xf>
    <xf numFmtId="0" fontId="27" fillId="29" borderId="78" xfId="78" applyFont="1" applyFill="1" applyBorder="1" applyAlignment="1" applyProtection="1">
      <alignment horizontal="center"/>
      <protection locked="0"/>
    </xf>
    <xf numFmtId="0" fontId="27" fillId="29" borderId="13" xfId="78" applyFont="1" applyFill="1" applyBorder="1" applyAlignment="1" applyProtection="1">
      <alignment horizontal="center"/>
      <protection locked="0"/>
    </xf>
    <xf numFmtId="0" fontId="7" fillId="0" borderId="115" xfId="78" applyFont="1" applyFill="1" applyBorder="1" applyAlignment="1" applyProtection="1">
      <alignment horizontal="center" vertical="center" wrapText="1"/>
      <protection locked="0"/>
    </xf>
    <xf numFmtId="0" fontId="7" fillId="0" borderId="116" xfId="78" applyFont="1" applyFill="1" applyBorder="1" applyAlignment="1" applyProtection="1">
      <alignment horizontal="center" vertical="center" wrapText="1"/>
      <protection locked="0"/>
    </xf>
    <xf numFmtId="0" fontId="7" fillId="0" borderId="124" xfId="78" applyFont="1" applyFill="1" applyBorder="1" applyAlignment="1" applyProtection="1">
      <alignment horizontal="center" vertical="center" wrapText="1"/>
      <protection locked="0"/>
    </xf>
    <xf numFmtId="0" fontId="73" fillId="0" borderId="115" xfId="78" applyFont="1" applyBorder="1" applyAlignment="1">
      <alignment horizontal="center" vertical="center" wrapText="1"/>
    </xf>
    <xf numFmtId="0" fontId="73" fillId="0" borderId="116" xfId="78" applyFont="1" applyBorder="1" applyAlignment="1">
      <alignment horizontal="center" vertical="center" wrapText="1"/>
    </xf>
    <xf numFmtId="0" fontId="0" fillId="0" borderId="116" xfId="0" applyBorder="1" applyAlignment="1">
      <alignment horizontal="center" vertical="center" wrapText="1"/>
    </xf>
    <xf numFmtId="0" fontId="0" fillId="0" borderId="124" xfId="0" applyBorder="1" applyAlignment="1">
      <alignment horizontal="center" vertical="center" wrapText="1"/>
    </xf>
    <xf numFmtId="4" fontId="27" fillId="29" borderId="78" xfId="78" applyNumberFormat="1" applyFont="1" applyFill="1" applyBorder="1" applyAlignment="1">
      <alignment horizontal="right"/>
    </xf>
    <xf numFmtId="4" fontId="27" fillId="29" borderId="13" xfId="78" applyNumberFormat="1" applyFont="1" applyFill="1" applyBorder="1" applyAlignment="1">
      <alignment horizontal="right"/>
    </xf>
    <xf numFmtId="4" fontId="27" fillId="29" borderId="68" xfId="78" applyNumberFormat="1" applyFont="1" applyFill="1" applyBorder="1" applyAlignment="1">
      <alignment horizontal="right"/>
    </xf>
    <xf numFmtId="4" fontId="27" fillId="29" borderId="0" xfId="78" applyNumberFormat="1" applyFont="1" applyFill="1" applyBorder="1" applyAlignment="1">
      <alignment horizontal="right"/>
    </xf>
    <xf numFmtId="4" fontId="27" fillId="29" borderId="88" xfId="78" applyNumberFormat="1" applyFont="1" applyFill="1" applyBorder="1" applyAlignment="1">
      <alignment horizontal="right"/>
    </xf>
    <xf numFmtId="4" fontId="27" fillId="29" borderId="117" xfId="78" applyNumberFormat="1" applyFont="1" applyFill="1" applyBorder="1" applyAlignment="1">
      <alignment horizontal="right"/>
    </xf>
    <xf numFmtId="0" fontId="27" fillId="0" borderId="0" xfId="78" applyFont="1" applyBorder="1" applyAlignment="1"/>
    <xf numFmtId="0" fontId="73" fillId="0" borderId="110" xfId="78" applyFont="1" applyFill="1" applyBorder="1" applyAlignment="1">
      <alignment horizontal="center" vertical="center"/>
    </xf>
    <xf numFmtId="0" fontId="73" fillId="0" borderId="33" xfId="78" applyFont="1" applyFill="1" applyBorder="1" applyAlignment="1">
      <alignment horizontal="center" vertical="center"/>
    </xf>
    <xf numFmtId="0" fontId="73" fillId="0" borderId="115" xfId="78" applyFont="1" applyFill="1" applyBorder="1" applyAlignment="1">
      <alignment horizontal="center" vertical="center"/>
    </xf>
    <xf numFmtId="0" fontId="73" fillId="0" borderId="116" xfId="78" applyFont="1" applyFill="1" applyBorder="1" applyAlignment="1">
      <alignment horizontal="center" vertical="center"/>
    </xf>
    <xf numFmtId="0" fontId="73" fillId="0" borderId="124" xfId="78" applyFont="1" applyFill="1" applyBorder="1" applyAlignment="1">
      <alignment horizontal="center" vertical="center"/>
    </xf>
    <xf numFmtId="0" fontId="73" fillId="0" borderId="110" xfId="78" applyFont="1" applyBorder="1" applyAlignment="1">
      <alignment horizontal="center" vertical="center"/>
    </xf>
    <xf numFmtId="0" fontId="73" fillId="0" borderId="33" xfId="78" applyFont="1" applyBorder="1" applyAlignment="1">
      <alignment horizontal="center" vertical="center"/>
    </xf>
    <xf numFmtId="0" fontId="73" fillId="0" borderId="110" xfId="78" applyFont="1" applyBorder="1" applyAlignment="1">
      <alignment horizontal="center" vertical="center" wrapText="1"/>
    </xf>
    <xf numFmtId="0" fontId="54" fillId="27" borderId="0" xfId="78" applyFont="1" applyFill="1" applyBorder="1" applyAlignment="1">
      <alignment horizontal="center" vertical="center" wrapText="1"/>
    </xf>
    <xf numFmtId="0" fontId="21" fillId="0" borderId="0" xfId="78" applyFont="1" applyAlignment="1">
      <alignment horizontal="center" vertical="center" wrapText="1"/>
    </xf>
    <xf numFmtId="0" fontId="55" fillId="0" borderId="0" xfId="78" applyFont="1" applyBorder="1" applyAlignment="1">
      <alignment horizontal="center" vertical="center" wrapText="1"/>
    </xf>
    <xf numFmtId="0" fontId="59" fillId="0" borderId="0" xfId="77" applyFont="1" applyBorder="1" applyAlignment="1" applyProtection="1">
      <alignment horizontal="left"/>
    </xf>
    <xf numFmtId="0" fontId="21" fillId="0" borderId="19" xfId="78" applyFont="1" applyBorder="1" applyAlignment="1" applyProtection="1">
      <alignment horizontal="left" vertical="top"/>
      <protection locked="0"/>
    </xf>
    <xf numFmtId="0" fontId="0" fillId="0" borderId="20" xfId="0" applyBorder="1" applyAlignment="1">
      <alignment horizontal="left" vertical="top"/>
    </xf>
    <xf numFmtId="0" fontId="0" fillId="0" borderId="21" xfId="0" applyBorder="1" applyAlignment="1">
      <alignment horizontal="left" vertical="top"/>
    </xf>
  </cellXfs>
  <cellStyles count="80">
    <cellStyle name="20 % - Accent1" xfId="43" xr:uid="{00000000-0005-0000-0000-000000000000}"/>
    <cellStyle name="20 % - Accent2" xfId="44" xr:uid="{00000000-0005-0000-0000-000001000000}"/>
    <cellStyle name="20 % - Accent3" xfId="45" xr:uid="{00000000-0005-0000-0000-000002000000}"/>
    <cellStyle name="20 % - Accent4" xfId="46" xr:uid="{00000000-0005-0000-0000-000003000000}"/>
    <cellStyle name="20 % - Accent5" xfId="47" xr:uid="{00000000-0005-0000-0000-000004000000}"/>
    <cellStyle name="20 % - Accent6" xfId="48" xr:uid="{00000000-0005-0000-0000-00000500000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 Accent1" xfId="49" xr:uid="{00000000-0005-0000-0000-00000C000000}"/>
    <cellStyle name="40 % - Accent2" xfId="50" xr:uid="{00000000-0005-0000-0000-00000D000000}"/>
    <cellStyle name="40 % - Accent3" xfId="51" xr:uid="{00000000-0005-0000-0000-00000E000000}"/>
    <cellStyle name="40 % - Accent4" xfId="52" xr:uid="{00000000-0005-0000-0000-00000F000000}"/>
    <cellStyle name="40 % - Accent5" xfId="53" xr:uid="{00000000-0005-0000-0000-000010000000}"/>
    <cellStyle name="40 % - Accent6" xfId="54" xr:uid="{00000000-0005-0000-0000-000011000000}"/>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 Accent1" xfId="55" xr:uid="{00000000-0005-0000-0000-000018000000}"/>
    <cellStyle name="60 % - Accent2" xfId="56" xr:uid="{00000000-0005-0000-0000-000019000000}"/>
    <cellStyle name="60 % - Accent3" xfId="57" xr:uid="{00000000-0005-0000-0000-00001A000000}"/>
    <cellStyle name="60 % - Accent4" xfId="58" xr:uid="{00000000-0005-0000-0000-00001B000000}"/>
    <cellStyle name="60 % - Accent5" xfId="59" xr:uid="{00000000-0005-0000-0000-00001C000000}"/>
    <cellStyle name="60 % - Accent6" xfId="60" xr:uid="{00000000-0005-0000-0000-00001D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61" xr:uid="{00000000-0005-0000-0000-00002A000000}"/>
    <cellStyle name="Bun" xfId="29" builtinId="26" customBuiltin="1"/>
    <cellStyle name="Calcul" xfId="26" xr:uid="{00000000-0005-0000-0000-00002C000000}"/>
    <cellStyle name="Cellule liée" xfId="62" xr:uid="{00000000-0005-0000-0000-00002E000000}"/>
    <cellStyle name="Celulă legată" xfId="35" builtinId="24" customBuiltin="1"/>
    <cellStyle name="Commentaire" xfId="63" xr:uid="{00000000-0005-0000-0000-000030000000}"/>
    <cellStyle name="Entrée" xfId="64" xr:uid="{00000000-0005-0000-0000-000031000000}"/>
    <cellStyle name="Eronat" xfId="25" builtinId="27" customBuiltin="1"/>
    <cellStyle name="Hyperlink 2" xfId="77" xr:uid="{00000000-0005-0000-0000-000038000000}"/>
    <cellStyle name="Ieșire" xfId="39" builtinId="21" customBuiltin="1"/>
    <cellStyle name="Insatisfaisant" xfId="65" xr:uid="{00000000-0005-0000-0000-00003A000000}"/>
    <cellStyle name="Intrare" xfId="34" builtinId="20" customBuiltin="1"/>
    <cellStyle name="Neutre" xfId="66" xr:uid="{00000000-0005-0000-0000-00003D000000}"/>
    <cellStyle name="Neutru" xfId="36" builtinId="28" customBuiltin="1"/>
    <cellStyle name="Normal" xfId="0" builtinId="0"/>
    <cellStyle name="Normal 2" xfId="76" xr:uid="{00000000-0005-0000-0000-00003F000000}"/>
    <cellStyle name="Normal 3" xfId="78" xr:uid="{00000000-0005-0000-0000-000040000000}"/>
    <cellStyle name="Normal 4" xfId="79" xr:uid="{00000000-0005-0000-0000-000041000000}"/>
    <cellStyle name="Normal_Foaie1" xfId="37" xr:uid="{00000000-0005-0000-0000-000042000000}"/>
    <cellStyle name="Notă" xfId="38" builtinId="10" customBuiltin="1"/>
    <cellStyle name="Satisfaisant" xfId="67" xr:uid="{00000000-0005-0000-0000-000045000000}"/>
    <cellStyle name="Sortie" xfId="68" xr:uid="{00000000-0005-0000-0000-000046000000}"/>
    <cellStyle name="Text avertisment" xfId="42" builtinId="11" customBuiltin="1"/>
    <cellStyle name="Text explicativ" xfId="28" builtinId="53" customBuiltin="1"/>
    <cellStyle name="Texte explicatif" xfId="69" xr:uid="{00000000-0005-0000-0000-000047000000}"/>
    <cellStyle name="Titlu" xfId="40" builtinId="15" customBuiltin="1"/>
    <cellStyle name="Titlu 1" xfId="30" builtinId="16" customBuiltin="1"/>
    <cellStyle name="Titlu 2" xfId="31" builtinId="17" customBuiltin="1"/>
    <cellStyle name="Titlu 3" xfId="32" builtinId="18" customBuiltin="1"/>
    <cellStyle name="Titlu 4" xfId="33" builtinId="19" customBuiltin="1"/>
    <cellStyle name="Titre" xfId="70" xr:uid="{00000000-0005-0000-0000-000049000000}"/>
    <cellStyle name="Titre 1" xfId="71" xr:uid="{00000000-0005-0000-0000-00004A000000}"/>
    <cellStyle name="Titre 2" xfId="72" xr:uid="{00000000-0005-0000-0000-00004B000000}"/>
    <cellStyle name="Titre 3" xfId="73" xr:uid="{00000000-0005-0000-0000-00004C000000}"/>
    <cellStyle name="Titre 4" xfId="74" xr:uid="{00000000-0005-0000-0000-00004D000000}"/>
    <cellStyle name="Total" xfId="41" builtinId="25" customBuiltin="1"/>
    <cellStyle name="Verificare celulă" xfId="27" builtinId="23" customBuiltin="1"/>
    <cellStyle name="Vérification" xfId="75" xr:uid="{00000000-0005-0000-0000-00004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checked="Checked" noThreeD="1"/>
</file>

<file path=xl/ctrlProps/ctrlProp4.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2.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16</xdr:col>
      <xdr:colOff>28575</xdr:colOff>
      <xdr:row>47</xdr:row>
      <xdr:rowOff>28574</xdr:rowOff>
    </xdr:from>
    <xdr:to>
      <xdr:col>16</xdr:col>
      <xdr:colOff>581025</xdr:colOff>
      <xdr:row>47</xdr:row>
      <xdr:rowOff>247649</xdr:rowOff>
    </xdr:to>
    <xdr:sp macro="" textlink="">
      <xdr:nvSpPr>
        <xdr:cNvPr id="3" name="Flowchart: Process 2">
          <a:extLst>
            <a:ext uri="{FF2B5EF4-FFF2-40B4-BE49-F238E27FC236}">
              <a16:creationId xmlns:a16="http://schemas.microsoft.com/office/drawing/2014/main" id="{00000000-0008-0000-0000-000003000000}"/>
            </a:ext>
          </a:extLst>
        </xdr:cNvPr>
        <xdr:cNvSpPr/>
      </xdr:nvSpPr>
      <xdr:spPr>
        <a:xfrm>
          <a:off x="7362825" y="10639424"/>
          <a:ext cx="552450" cy="219075"/>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editAs="oneCell">
    <xdr:from>
      <xdr:col>9</xdr:col>
      <xdr:colOff>175846</xdr:colOff>
      <xdr:row>67</xdr:row>
      <xdr:rowOff>153866</xdr:rowOff>
    </xdr:from>
    <xdr:to>
      <xdr:col>9</xdr:col>
      <xdr:colOff>385370</xdr:colOff>
      <xdr:row>69</xdr:row>
      <xdr:rowOff>31481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42288" y="15591693"/>
          <a:ext cx="209524" cy="200000"/>
        </a:xfrm>
        <a:prstGeom prst="rect">
          <a:avLst/>
        </a:prstGeom>
      </xdr:spPr>
    </xdr:pic>
    <xdr:clientData/>
  </xdr:twoCellAnchor>
  <xdr:twoCellAnchor editAs="oneCell">
    <xdr:from>
      <xdr:col>11</xdr:col>
      <xdr:colOff>131885</xdr:colOff>
      <xdr:row>67</xdr:row>
      <xdr:rowOff>14655</xdr:rowOff>
    </xdr:from>
    <xdr:to>
      <xdr:col>11</xdr:col>
      <xdr:colOff>341409</xdr:colOff>
      <xdr:row>68</xdr:row>
      <xdr:rowOff>53463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5194789" y="15452482"/>
          <a:ext cx="209524" cy="200000"/>
        </a:xfrm>
        <a:prstGeom prst="rect">
          <a:avLst/>
        </a:prstGeom>
      </xdr:spPr>
    </xdr:pic>
    <xdr:clientData/>
  </xdr:twoCellAnchor>
  <xdr:twoCellAnchor editAs="oneCell">
    <xdr:from>
      <xdr:col>11</xdr:col>
      <xdr:colOff>131885</xdr:colOff>
      <xdr:row>67</xdr:row>
      <xdr:rowOff>153865</xdr:rowOff>
    </xdr:from>
    <xdr:to>
      <xdr:col>11</xdr:col>
      <xdr:colOff>341409</xdr:colOff>
      <xdr:row>69</xdr:row>
      <xdr:rowOff>31480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5194789" y="15591692"/>
          <a:ext cx="209524" cy="200000"/>
        </a:xfrm>
        <a:prstGeom prst="rect">
          <a:avLst/>
        </a:prstGeom>
      </xdr:spPr>
    </xdr:pic>
    <xdr:clientData/>
  </xdr:twoCellAnchor>
  <xdr:twoCellAnchor editAs="oneCell">
    <xdr:from>
      <xdr:col>11</xdr:col>
      <xdr:colOff>130419</xdr:colOff>
      <xdr:row>68</xdr:row>
      <xdr:rowOff>159727</xdr:rowOff>
    </xdr:from>
    <xdr:to>
      <xdr:col>11</xdr:col>
      <xdr:colOff>339943</xdr:colOff>
      <xdr:row>70</xdr:row>
      <xdr:rowOff>37342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5193323" y="15758746"/>
          <a:ext cx="209524" cy="200000"/>
        </a:xfrm>
        <a:prstGeom prst="rect">
          <a:avLst/>
        </a:prstGeom>
      </xdr:spPr>
    </xdr:pic>
    <xdr:clientData/>
  </xdr:twoCellAnchor>
  <xdr:twoCellAnchor editAs="oneCell">
    <xdr:from>
      <xdr:col>14</xdr:col>
      <xdr:colOff>315058</xdr:colOff>
      <xdr:row>67</xdr:row>
      <xdr:rowOff>7327</xdr:rowOff>
    </xdr:from>
    <xdr:to>
      <xdr:col>14</xdr:col>
      <xdr:colOff>524582</xdr:colOff>
      <xdr:row>68</xdr:row>
      <xdr:rowOff>46135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748096" y="15445154"/>
          <a:ext cx="209524" cy="200000"/>
        </a:xfrm>
        <a:prstGeom prst="rect">
          <a:avLst/>
        </a:prstGeom>
      </xdr:spPr>
    </xdr:pic>
    <xdr:clientData/>
  </xdr:twoCellAnchor>
  <xdr:twoCellAnchor editAs="oneCell">
    <xdr:from>
      <xdr:col>14</xdr:col>
      <xdr:colOff>315058</xdr:colOff>
      <xdr:row>67</xdr:row>
      <xdr:rowOff>146539</xdr:rowOff>
    </xdr:from>
    <xdr:to>
      <xdr:col>14</xdr:col>
      <xdr:colOff>524582</xdr:colOff>
      <xdr:row>69</xdr:row>
      <xdr:rowOff>24154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6748096" y="15584366"/>
          <a:ext cx="209524" cy="200000"/>
        </a:xfrm>
        <a:prstGeom prst="rect">
          <a:avLst/>
        </a:prstGeom>
      </xdr:spPr>
    </xdr:pic>
    <xdr:clientData/>
  </xdr:twoCellAnchor>
  <xdr:twoCellAnchor editAs="oneCell">
    <xdr:from>
      <xdr:col>14</xdr:col>
      <xdr:colOff>300404</xdr:colOff>
      <xdr:row>68</xdr:row>
      <xdr:rowOff>146540</xdr:rowOff>
    </xdr:from>
    <xdr:to>
      <xdr:col>14</xdr:col>
      <xdr:colOff>509928</xdr:colOff>
      <xdr:row>70</xdr:row>
      <xdr:rowOff>24155</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6733442" y="15745559"/>
          <a:ext cx="209524" cy="200000"/>
        </a:xfrm>
        <a:prstGeom prst="rect">
          <a:avLst/>
        </a:prstGeom>
      </xdr:spPr>
    </xdr:pic>
    <xdr:clientData/>
  </xdr:twoCellAnchor>
  <xdr:twoCellAnchor editAs="oneCell">
    <xdr:from>
      <xdr:col>14</xdr:col>
      <xdr:colOff>307731</xdr:colOff>
      <xdr:row>69</xdr:row>
      <xdr:rowOff>131884</xdr:rowOff>
    </xdr:from>
    <xdr:to>
      <xdr:col>14</xdr:col>
      <xdr:colOff>517255</xdr:colOff>
      <xdr:row>71</xdr:row>
      <xdr:rowOff>9500</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6740769" y="15892096"/>
          <a:ext cx="209524" cy="200000"/>
        </a:xfrm>
        <a:prstGeom prst="rect">
          <a:avLst/>
        </a:prstGeom>
      </xdr:spPr>
    </xdr:pic>
    <xdr:clientData/>
  </xdr:twoCellAnchor>
  <xdr:twoCellAnchor editAs="oneCell">
    <xdr:from>
      <xdr:col>14</xdr:col>
      <xdr:colOff>300404</xdr:colOff>
      <xdr:row>70</xdr:row>
      <xdr:rowOff>117231</xdr:rowOff>
    </xdr:from>
    <xdr:to>
      <xdr:col>14</xdr:col>
      <xdr:colOff>509928</xdr:colOff>
      <xdr:row>71</xdr:row>
      <xdr:rowOff>156039</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6733442" y="16038635"/>
          <a:ext cx="209524" cy="200000"/>
        </a:xfrm>
        <a:prstGeom prst="rect">
          <a:avLst/>
        </a:prstGeom>
      </xdr:spPr>
    </xdr:pic>
    <xdr:clientData/>
  </xdr:twoCellAnchor>
  <xdr:twoCellAnchor editAs="oneCell">
    <xdr:from>
      <xdr:col>14</xdr:col>
      <xdr:colOff>293077</xdr:colOff>
      <xdr:row>71</xdr:row>
      <xdr:rowOff>124557</xdr:rowOff>
    </xdr:from>
    <xdr:to>
      <xdr:col>14</xdr:col>
      <xdr:colOff>502601</xdr:colOff>
      <xdr:row>73</xdr:row>
      <xdr:rowOff>2172</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6726115" y="16207153"/>
          <a:ext cx="209524" cy="200000"/>
        </a:xfrm>
        <a:prstGeom prst="rect">
          <a:avLst/>
        </a:prstGeom>
      </xdr:spPr>
    </xdr:pic>
    <xdr:clientData/>
  </xdr:twoCellAnchor>
  <xdr:twoCellAnchor editAs="oneCell">
    <xdr:from>
      <xdr:col>4</xdr:col>
      <xdr:colOff>241789</xdr:colOff>
      <xdr:row>72</xdr:row>
      <xdr:rowOff>153866</xdr:rowOff>
    </xdr:from>
    <xdr:to>
      <xdr:col>4</xdr:col>
      <xdr:colOff>451313</xdr:colOff>
      <xdr:row>74</xdr:row>
      <xdr:rowOff>31482</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2000251" y="16397654"/>
          <a:ext cx="209524" cy="200000"/>
        </a:xfrm>
        <a:prstGeom prst="rect">
          <a:avLst/>
        </a:prstGeom>
      </xdr:spPr>
    </xdr:pic>
    <xdr:clientData/>
  </xdr:twoCellAnchor>
  <xdr:twoCellAnchor editAs="oneCell">
    <xdr:from>
      <xdr:col>4</xdr:col>
      <xdr:colOff>247650</xdr:colOff>
      <xdr:row>73</xdr:row>
      <xdr:rowOff>145073</xdr:rowOff>
    </xdr:from>
    <xdr:to>
      <xdr:col>4</xdr:col>
      <xdr:colOff>457174</xdr:colOff>
      <xdr:row>75</xdr:row>
      <xdr:rowOff>22689</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2006112" y="16550054"/>
          <a:ext cx="209524" cy="200000"/>
        </a:xfrm>
        <a:prstGeom prst="rect">
          <a:avLst/>
        </a:prstGeom>
      </xdr:spPr>
    </xdr:pic>
    <xdr:clientData/>
  </xdr:twoCellAnchor>
  <xdr:twoCellAnchor editAs="oneCell">
    <xdr:from>
      <xdr:col>4</xdr:col>
      <xdr:colOff>238857</xdr:colOff>
      <xdr:row>74</xdr:row>
      <xdr:rowOff>136281</xdr:rowOff>
    </xdr:from>
    <xdr:to>
      <xdr:col>4</xdr:col>
      <xdr:colOff>448381</xdr:colOff>
      <xdr:row>76</xdr:row>
      <xdr:rowOff>13896</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1997319" y="16702454"/>
          <a:ext cx="209524" cy="200000"/>
        </a:xfrm>
        <a:prstGeom prst="rect">
          <a:avLst/>
        </a:prstGeom>
      </xdr:spPr>
    </xdr:pic>
    <xdr:clientData/>
  </xdr:twoCellAnchor>
  <xdr:twoCellAnchor editAs="oneCell">
    <xdr:from>
      <xdr:col>4</xdr:col>
      <xdr:colOff>237392</xdr:colOff>
      <xdr:row>75</xdr:row>
      <xdr:rowOff>112835</xdr:rowOff>
    </xdr:from>
    <xdr:to>
      <xdr:col>4</xdr:col>
      <xdr:colOff>446916</xdr:colOff>
      <xdr:row>76</xdr:row>
      <xdr:rowOff>151642</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1995854" y="16840200"/>
          <a:ext cx="209524" cy="200000"/>
        </a:xfrm>
        <a:prstGeom prst="rect">
          <a:avLst/>
        </a:prstGeom>
      </xdr:spPr>
    </xdr:pic>
    <xdr:clientData/>
  </xdr:twoCellAnchor>
  <xdr:twoCellAnchor editAs="oneCell">
    <xdr:from>
      <xdr:col>4</xdr:col>
      <xdr:colOff>235927</xdr:colOff>
      <xdr:row>76</xdr:row>
      <xdr:rowOff>104042</xdr:rowOff>
    </xdr:from>
    <xdr:to>
      <xdr:col>4</xdr:col>
      <xdr:colOff>445451</xdr:colOff>
      <xdr:row>77</xdr:row>
      <xdr:rowOff>142850</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1994389" y="16992600"/>
          <a:ext cx="209524" cy="200000"/>
        </a:xfrm>
        <a:prstGeom prst="rect">
          <a:avLst/>
        </a:prstGeom>
      </xdr:spPr>
    </xdr:pic>
    <xdr:clientData/>
  </xdr:twoCellAnchor>
  <xdr:twoCellAnchor editAs="oneCell">
    <xdr:from>
      <xdr:col>4</xdr:col>
      <xdr:colOff>234462</xdr:colOff>
      <xdr:row>77</xdr:row>
      <xdr:rowOff>102577</xdr:rowOff>
    </xdr:from>
    <xdr:to>
      <xdr:col>4</xdr:col>
      <xdr:colOff>443986</xdr:colOff>
      <xdr:row>78</xdr:row>
      <xdr:rowOff>141385</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1992924" y="17152327"/>
          <a:ext cx="209524" cy="200000"/>
        </a:xfrm>
        <a:prstGeom prst="rect">
          <a:avLst/>
        </a:prstGeom>
      </xdr:spPr>
    </xdr:pic>
    <xdr:clientData/>
  </xdr:twoCellAnchor>
  <xdr:twoCellAnchor editAs="oneCell">
    <xdr:from>
      <xdr:col>4</xdr:col>
      <xdr:colOff>269631</xdr:colOff>
      <xdr:row>81</xdr:row>
      <xdr:rowOff>27843</xdr:rowOff>
    </xdr:from>
    <xdr:to>
      <xdr:col>4</xdr:col>
      <xdr:colOff>479155</xdr:colOff>
      <xdr:row>81</xdr:row>
      <xdr:rowOff>227843</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a:stretch>
          <a:fillRect/>
        </a:stretch>
      </xdr:blipFill>
      <xdr:spPr>
        <a:xfrm>
          <a:off x="2028093" y="17898208"/>
          <a:ext cx="209524" cy="200000"/>
        </a:xfrm>
        <a:prstGeom prst="rect">
          <a:avLst/>
        </a:prstGeom>
      </xdr:spPr>
    </xdr:pic>
    <xdr:clientData/>
  </xdr:twoCellAnchor>
  <xdr:oneCellAnchor>
    <xdr:from>
      <xdr:col>9</xdr:col>
      <xdr:colOff>175846</xdr:colOff>
      <xdr:row>73</xdr:row>
      <xdr:rowOff>153866</xdr:rowOff>
    </xdr:from>
    <xdr:ext cx="209524" cy="200000"/>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a:stretch>
      </xdr:blipFill>
      <xdr:spPr>
        <a:xfrm>
          <a:off x="4242288" y="15591693"/>
          <a:ext cx="209524" cy="200000"/>
        </a:xfrm>
        <a:prstGeom prst="rect">
          <a:avLst/>
        </a:prstGeom>
      </xdr:spPr>
    </xdr:pic>
    <xdr:clientData/>
  </xdr:oneCellAnchor>
  <xdr:oneCellAnchor>
    <xdr:from>
      <xdr:col>11</xdr:col>
      <xdr:colOff>131885</xdr:colOff>
      <xdr:row>73</xdr:row>
      <xdr:rowOff>14655</xdr:rowOff>
    </xdr:from>
    <xdr:ext cx="209524" cy="200000"/>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stretch>
          <a:fillRect/>
        </a:stretch>
      </xdr:blipFill>
      <xdr:spPr>
        <a:xfrm>
          <a:off x="5194789" y="15452482"/>
          <a:ext cx="209524" cy="200000"/>
        </a:xfrm>
        <a:prstGeom prst="rect">
          <a:avLst/>
        </a:prstGeom>
      </xdr:spPr>
    </xdr:pic>
    <xdr:clientData/>
  </xdr:oneCellAnchor>
  <xdr:oneCellAnchor>
    <xdr:from>
      <xdr:col>11</xdr:col>
      <xdr:colOff>131885</xdr:colOff>
      <xdr:row>73</xdr:row>
      <xdr:rowOff>153865</xdr:rowOff>
    </xdr:from>
    <xdr:ext cx="209524" cy="200000"/>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5194789" y="15591692"/>
          <a:ext cx="209524" cy="200000"/>
        </a:xfrm>
        <a:prstGeom prst="rect">
          <a:avLst/>
        </a:prstGeom>
      </xdr:spPr>
    </xdr:pic>
    <xdr:clientData/>
  </xdr:oneCellAnchor>
  <xdr:oneCellAnchor>
    <xdr:from>
      <xdr:col>11</xdr:col>
      <xdr:colOff>130419</xdr:colOff>
      <xdr:row>74</xdr:row>
      <xdr:rowOff>159727</xdr:rowOff>
    </xdr:from>
    <xdr:ext cx="209524" cy="200000"/>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stretch>
          <a:fillRect/>
        </a:stretch>
      </xdr:blipFill>
      <xdr:spPr>
        <a:xfrm>
          <a:off x="5193323" y="15758746"/>
          <a:ext cx="209524" cy="200000"/>
        </a:xfrm>
        <a:prstGeom prst="rect">
          <a:avLst/>
        </a:prstGeom>
      </xdr:spPr>
    </xdr:pic>
    <xdr:clientData/>
  </xdr:oneCellAnchor>
  <xdr:oneCellAnchor>
    <xdr:from>
      <xdr:col>14</xdr:col>
      <xdr:colOff>315058</xdr:colOff>
      <xdr:row>73</xdr:row>
      <xdr:rowOff>7327</xdr:rowOff>
    </xdr:from>
    <xdr:ext cx="209524" cy="200000"/>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stretch>
          <a:fillRect/>
        </a:stretch>
      </xdr:blipFill>
      <xdr:spPr>
        <a:xfrm>
          <a:off x="6748096" y="15445154"/>
          <a:ext cx="209524" cy="200000"/>
        </a:xfrm>
        <a:prstGeom prst="rect">
          <a:avLst/>
        </a:prstGeom>
      </xdr:spPr>
    </xdr:pic>
    <xdr:clientData/>
  </xdr:oneCellAnchor>
  <xdr:oneCellAnchor>
    <xdr:from>
      <xdr:col>14</xdr:col>
      <xdr:colOff>293077</xdr:colOff>
      <xdr:row>76</xdr:row>
      <xdr:rowOff>14655</xdr:rowOff>
    </xdr:from>
    <xdr:ext cx="209524" cy="200000"/>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a:stretch>
          <a:fillRect/>
        </a:stretch>
      </xdr:blipFill>
      <xdr:spPr>
        <a:xfrm>
          <a:off x="6726115" y="16903213"/>
          <a:ext cx="209524" cy="200000"/>
        </a:xfrm>
        <a:prstGeom prst="rect">
          <a:avLst/>
        </a:prstGeom>
      </xdr:spPr>
    </xdr:pic>
    <xdr:clientData/>
  </xdr:oneCellAnchor>
  <xdr:oneCellAnchor>
    <xdr:from>
      <xdr:col>14</xdr:col>
      <xdr:colOff>307731</xdr:colOff>
      <xdr:row>75</xdr:row>
      <xdr:rowOff>7328</xdr:rowOff>
    </xdr:from>
    <xdr:ext cx="209524" cy="200000"/>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stretch>
          <a:fillRect/>
        </a:stretch>
      </xdr:blipFill>
      <xdr:spPr>
        <a:xfrm>
          <a:off x="6740769" y="16734693"/>
          <a:ext cx="209524" cy="200000"/>
        </a:xfrm>
        <a:prstGeom prst="rect">
          <a:avLst/>
        </a:prstGeom>
      </xdr:spPr>
    </xdr:pic>
    <xdr:clientData/>
  </xdr:oneCellAnchor>
  <xdr:oneCellAnchor>
    <xdr:from>
      <xdr:col>14</xdr:col>
      <xdr:colOff>315058</xdr:colOff>
      <xdr:row>73</xdr:row>
      <xdr:rowOff>161191</xdr:rowOff>
    </xdr:from>
    <xdr:ext cx="209524" cy="200000"/>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6748096" y="16566172"/>
          <a:ext cx="209524" cy="200000"/>
        </a:xfrm>
        <a:prstGeom prst="rect">
          <a:avLst/>
        </a:prstGeom>
      </xdr:spPr>
    </xdr:pic>
    <xdr:clientData/>
  </xdr:oneCellAnchor>
  <xdr:oneCellAnchor>
    <xdr:from>
      <xdr:col>14</xdr:col>
      <xdr:colOff>300404</xdr:colOff>
      <xdr:row>76</xdr:row>
      <xdr:rowOff>153865</xdr:rowOff>
    </xdr:from>
    <xdr:ext cx="209524" cy="200000"/>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a:stretch>
          <a:fillRect/>
        </a:stretch>
      </xdr:blipFill>
      <xdr:spPr>
        <a:xfrm>
          <a:off x="6733442" y="17042423"/>
          <a:ext cx="209524" cy="200000"/>
        </a:xfrm>
        <a:prstGeom prst="rect">
          <a:avLst/>
        </a:prstGeom>
      </xdr:spPr>
    </xdr:pic>
    <xdr:clientData/>
  </xdr:oneCellAnchor>
  <xdr:oneCellAnchor>
    <xdr:from>
      <xdr:col>14</xdr:col>
      <xdr:colOff>293077</xdr:colOff>
      <xdr:row>78</xdr:row>
      <xdr:rowOff>7327</xdr:rowOff>
    </xdr:from>
    <xdr:ext cx="209524" cy="200000"/>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stretch>
          <a:fillRect/>
        </a:stretch>
      </xdr:blipFill>
      <xdr:spPr>
        <a:xfrm>
          <a:off x="6726115" y="17218269"/>
          <a:ext cx="209524" cy="200000"/>
        </a:xfrm>
        <a:prstGeom prst="rect">
          <a:avLst/>
        </a:prstGeom>
      </xdr:spPr>
    </xdr:pic>
    <xdr:clientData/>
  </xdr:oneCellAnchor>
  <xdr:oneCellAnchor>
    <xdr:from>
      <xdr:col>9</xdr:col>
      <xdr:colOff>227134</xdr:colOff>
      <xdr:row>81</xdr:row>
      <xdr:rowOff>109905</xdr:rowOff>
    </xdr:from>
    <xdr:ext cx="209524" cy="200000"/>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a:stretch>
          <a:fillRect/>
        </a:stretch>
      </xdr:blipFill>
      <xdr:spPr>
        <a:xfrm>
          <a:off x="4293576" y="17980270"/>
          <a:ext cx="209524" cy="200000"/>
        </a:xfrm>
        <a:prstGeom prst="rect">
          <a:avLst/>
        </a:prstGeom>
      </xdr:spPr>
    </xdr:pic>
    <xdr:clientData/>
  </xdr:oneCellAnchor>
  <xdr:oneCellAnchor>
    <xdr:from>
      <xdr:col>11</xdr:col>
      <xdr:colOff>153866</xdr:colOff>
      <xdr:row>81</xdr:row>
      <xdr:rowOff>43962</xdr:rowOff>
    </xdr:from>
    <xdr:ext cx="209524" cy="200000"/>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a:stretch>
          <a:fillRect/>
        </a:stretch>
      </xdr:blipFill>
      <xdr:spPr>
        <a:xfrm>
          <a:off x="5216770" y="17914327"/>
          <a:ext cx="209524" cy="200000"/>
        </a:xfrm>
        <a:prstGeom prst="rect">
          <a:avLst/>
        </a:prstGeom>
      </xdr:spPr>
    </xdr:pic>
    <xdr:clientData/>
  </xdr:oneCellAnchor>
  <xdr:oneCellAnchor>
    <xdr:from>
      <xdr:col>11</xdr:col>
      <xdr:colOff>145073</xdr:colOff>
      <xdr:row>81</xdr:row>
      <xdr:rowOff>291612</xdr:rowOff>
    </xdr:from>
    <xdr:ext cx="209524" cy="200000"/>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stretch>
          <a:fillRect/>
        </a:stretch>
      </xdr:blipFill>
      <xdr:spPr>
        <a:xfrm>
          <a:off x="5207977" y="18161977"/>
          <a:ext cx="209524" cy="200000"/>
        </a:xfrm>
        <a:prstGeom prst="rect">
          <a:avLst/>
        </a:prstGeom>
      </xdr:spPr>
    </xdr:pic>
    <xdr:clientData/>
  </xdr:oneCellAnchor>
  <xdr:oneCellAnchor>
    <xdr:from>
      <xdr:col>14</xdr:col>
      <xdr:colOff>307731</xdr:colOff>
      <xdr:row>81</xdr:row>
      <xdr:rowOff>300406</xdr:rowOff>
    </xdr:from>
    <xdr:ext cx="209524" cy="200000"/>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1"/>
        <a:stretch>
          <a:fillRect/>
        </a:stretch>
      </xdr:blipFill>
      <xdr:spPr>
        <a:xfrm>
          <a:off x="6740769" y="18170771"/>
          <a:ext cx="209524" cy="200000"/>
        </a:xfrm>
        <a:prstGeom prst="rect">
          <a:avLst/>
        </a:prstGeom>
      </xdr:spPr>
    </xdr:pic>
    <xdr:clientData/>
  </xdr:oneCellAnchor>
  <xdr:oneCellAnchor>
    <xdr:from>
      <xdr:col>14</xdr:col>
      <xdr:colOff>322385</xdr:colOff>
      <xdr:row>81</xdr:row>
      <xdr:rowOff>58618</xdr:rowOff>
    </xdr:from>
    <xdr:ext cx="209524" cy="200000"/>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stretch>
          <a:fillRect/>
        </a:stretch>
      </xdr:blipFill>
      <xdr:spPr>
        <a:xfrm>
          <a:off x="6755423" y="17928983"/>
          <a:ext cx="209524" cy="200000"/>
        </a:xfrm>
        <a:prstGeom prst="rect">
          <a:avLst/>
        </a:prstGeom>
      </xdr:spPr>
    </xdr:pic>
    <xdr:clientData/>
  </xdr:oneCellAnchor>
  <xdr:oneCellAnchor>
    <xdr:from>
      <xdr:col>14</xdr:col>
      <xdr:colOff>315058</xdr:colOff>
      <xdr:row>80</xdr:row>
      <xdr:rowOff>161191</xdr:rowOff>
    </xdr:from>
    <xdr:ext cx="209524" cy="200000"/>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1"/>
        <a:stretch>
          <a:fillRect/>
        </a:stretch>
      </xdr:blipFill>
      <xdr:spPr>
        <a:xfrm>
          <a:off x="6748096" y="16566172"/>
          <a:ext cx="209524" cy="200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18</xdr:col>
      <xdr:colOff>28575</xdr:colOff>
      <xdr:row>4</xdr:row>
      <xdr:rowOff>0</xdr:rowOff>
    </xdr:to>
    <xdr:pic>
      <xdr:nvPicPr>
        <xdr:cNvPr id="2" name="Imag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673" t="25436" b="17824"/>
        <a:stretch>
          <a:fillRect/>
        </a:stretch>
      </xdr:blipFill>
      <xdr:spPr bwMode="auto">
        <a:xfrm>
          <a:off x="0" y="670560"/>
          <a:ext cx="141560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409575</xdr:colOff>
      <xdr:row>6</xdr:row>
      <xdr:rowOff>171450</xdr:rowOff>
    </xdr:from>
    <xdr:to>
      <xdr:col>15</xdr:col>
      <xdr:colOff>742950</xdr:colOff>
      <xdr:row>8</xdr:row>
      <xdr:rowOff>114300</xdr:rowOff>
    </xdr:to>
    <xdr:sp macro="" textlink="">
      <xdr:nvSpPr>
        <xdr:cNvPr id="3" name="Ellipse 8">
          <a:extLst>
            <a:ext uri="{FF2B5EF4-FFF2-40B4-BE49-F238E27FC236}">
              <a16:creationId xmlns:a16="http://schemas.microsoft.com/office/drawing/2014/main" id="{00000000-0008-0000-0100-000003000000}"/>
            </a:ext>
          </a:extLst>
        </xdr:cNvPr>
        <xdr:cNvSpPr>
          <a:spLocks noChangeArrowheads="1"/>
        </xdr:cNvSpPr>
      </xdr:nvSpPr>
      <xdr:spPr bwMode="auto">
        <a:xfrm>
          <a:off x="12182475" y="1169670"/>
          <a:ext cx="333375" cy="285750"/>
        </a:xfrm>
        <a:prstGeom prst="ellipse">
          <a:avLst/>
        </a:prstGeom>
        <a:solidFill>
          <a:srgbClr val="FFFFFF"/>
        </a:solidFill>
        <a:ln w="25400" algn="ctr">
          <a:solidFill>
            <a:srgbClr val="E46C0A"/>
          </a:solidFill>
          <a:round/>
          <a:headEnd/>
          <a:tailEnd/>
        </a:ln>
      </xdr:spPr>
      <xdr:txBody>
        <a:bodyPr vertOverflow="clip" wrap="square" lIns="0" tIns="0" rIns="90000" bIns="46800" anchor="ctr" upright="1"/>
        <a:lstStyle/>
        <a:p>
          <a:pPr algn="ctr" rtl="0">
            <a:defRPr sz="1000"/>
          </a:pPr>
          <a:r>
            <a:rPr lang="fr-BE" sz="1600" b="1" i="0" u="none" strike="noStrike" baseline="0">
              <a:solidFill>
                <a:srgbClr val="FF6600"/>
              </a:solidFill>
              <a:latin typeface="Calibri"/>
            </a:rPr>
            <a:t>?</a:t>
          </a:r>
        </a:p>
      </xdr:txBody>
    </xdr:sp>
    <xdr:clientData/>
  </xdr:twoCellAnchor>
  <xdr:twoCellAnchor>
    <xdr:from>
      <xdr:col>0</xdr:col>
      <xdr:colOff>0</xdr:colOff>
      <xdr:row>4</xdr:row>
      <xdr:rowOff>0</xdr:rowOff>
    </xdr:from>
    <xdr:to>
      <xdr:col>18</xdr:col>
      <xdr:colOff>28575</xdr:colOff>
      <xdr:row>4</xdr:row>
      <xdr:rowOff>0</xdr:rowOff>
    </xdr:to>
    <xdr:pic>
      <xdr:nvPicPr>
        <xdr:cNvPr id="4" name="Image 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673" t="25436" b="17824"/>
        <a:stretch>
          <a:fillRect/>
        </a:stretch>
      </xdr:blipFill>
      <xdr:spPr bwMode="auto">
        <a:xfrm>
          <a:off x="0" y="670560"/>
          <a:ext cx="141560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18</xdr:col>
      <xdr:colOff>28575</xdr:colOff>
      <xdr:row>4</xdr:row>
      <xdr:rowOff>0</xdr:rowOff>
    </xdr:to>
    <xdr:pic>
      <xdr:nvPicPr>
        <xdr:cNvPr id="5" name="Image 10">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673" t="25436" b="17824"/>
        <a:stretch>
          <a:fillRect/>
        </a:stretch>
      </xdr:blipFill>
      <xdr:spPr bwMode="auto">
        <a:xfrm>
          <a:off x="0" y="670560"/>
          <a:ext cx="141560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18</xdr:col>
      <xdr:colOff>28575</xdr:colOff>
      <xdr:row>3</xdr:row>
      <xdr:rowOff>371475</xdr:rowOff>
    </xdr:to>
    <xdr:pic>
      <xdr:nvPicPr>
        <xdr:cNvPr id="6" name="Image 11">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673" t="25436" b="17824"/>
        <a:stretch>
          <a:fillRect/>
        </a:stretch>
      </xdr:blipFill>
      <xdr:spPr bwMode="auto">
        <a:xfrm>
          <a:off x="0" y="502920"/>
          <a:ext cx="14156055" cy="165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18</xdr:col>
      <xdr:colOff>28575</xdr:colOff>
      <xdr:row>3</xdr:row>
      <xdr:rowOff>371475</xdr:rowOff>
    </xdr:to>
    <xdr:pic>
      <xdr:nvPicPr>
        <xdr:cNvPr id="7" name="Image 12">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673" t="25436" b="17824"/>
        <a:stretch>
          <a:fillRect/>
        </a:stretch>
      </xdr:blipFill>
      <xdr:spPr bwMode="auto">
        <a:xfrm>
          <a:off x="0" y="502920"/>
          <a:ext cx="14156055" cy="165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18</xdr:col>
      <xdr:colOff>28575</xdr:colOff>
      <xdr:row>3</xdr:row>
      <xdr:rowOff>371475</xdr:rowOff>
    </xdr:to>
    <xdr:pic>
      <xdr:nvPicPr>
        <xdr:cNvPr id="8" name="Image 1">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673" t="25436" b="17824"/>
        <a:stretch>
          <a:fillRect/>
        </a:stretch>
      </xdr:blipFill>
      <xdr:spPr bwMode="auto">
        <a:xfrm>
          <a:off x="0" y="502920"/>
          <a:ext cx="14156055" cy="165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18</xdr:col>
      <xdr:colOff>28575</xdr:colOff>
      <xdr:row>3</xdr:row>
      <xdr:rowOff>371475</xdr:rowOff>
    </xdr:to>
    <xdr:pic>
      <xdr:nvPicPr>
        <xdr:cNvPr id="9" name="Image 14">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673" t="25436" b="17824"/>
        <a:stretch>
          <a:fillRect/>
        </a:stretch>
      </xdr:blipFill>
      <xdr:spPr bwMode="auto">
        <a:xfrm>
          <a:off x="0" y="502920"/>
          <a:ext cx="14156055" cy="165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1</xdr:col>
      <xdr:colOff>1543050</xdr:colOff>
      <xdr:row>3</xdr:row>
      <xdr:rowOff>228600</xdr:rowOff>
    </xdr:to>
    <xdr:grpSp>
      <xdr:nvGrpSpPr>
        <xdr:cNvPr id="10" name="Groupe 13">
          <a:extLst>
            <a:ext uri="{FF2B5EF4-FFF2-40B4-BE49-F238E27FC236}">
              <a16:creationId xmlns:a16="http://schemas.microsoft.com/office/drawing/2014/main" id="{00000000-0008-0000-0100-00000A000000}"/>
            </a:ext>
          </a:extLst>
        </xdr:cNvPr>
        <xdr:cNvGrpSpPr>
          <a:grpSpLocks/>
        </xdr:cNvGrpSpPr>
      </xdr:nvGrpSpPr>
      <xdr:grpSpPr bwMode="auto">
        <a:xfrm>
          <a:off x="0" y="313765"/>
          <a:ext cx="1767168" cy="1091453"/>
          <a:chOff x="0" y="0"/>
          <a:chExt cx="1844675" cy="1320800"/>
        </a:xfrm>
      </xdr:grpSpPr>
      <xdr:grpSp>
        <xdr:nvGrpSpPr>
          <xdr:cNvPr id="11" name="Groupe 10">
            <a:extLst>
              <a:ext uri="{FF2B5EF4-FFF2-40B4-BE49-F238E27FC236}">
                <a16:creationId xmlns:a16="http://schemas.microsoft.com/office/drawing/2014/main" id="{00000000-0008-0000-0100-00000B000000}"/>
              </a:ext>
            </a:extLst>
          </xdr:cNvPr>
          <xdr:cNvGrpSpPr>
            <a:grpSpLocks/>
          </xdr:cNvGrpSpPr>
        </xdr:nvGrpSpPr>
        <xdr:grpSpPr bwMode="auto">
          <a:xfrm>
            <a:off x="0" y="0"/>
            <a:ext cx="1844675" cy="1320800"/>
            <a:chOff x="0" y="0"/>
            <a:chExt cx="2244725" cy="1549400"/>
          </a:xfrm>
        </xdr:grpSpPr>
        <xdr:sp macro="" textlink="">
          <xdr:nvSpPr>
            <xdr:cNvPr id="13" name="AutoShape 12">
              <a:extLst>
                <a:ext uri="{FF2B5EF4-FFF2-40B4-BE49-F238E27FC236}">
                  <a16:creationId xmlns:a16="http://schemas.microsoft.com/office/drawing/2014/main" id="{00000000-0008-0000-0100-00000D000000}"/>
                </a:ext>
              </a:extLst>
            </xdr:cNvPr>
            <xdr:cNvSpPr>
              <a:spLocks noChangeArrowheads="1"/>
            </xdr:cNvSpPr>
          </xdr:nvSpPr>
          <xdr:spPr bwMode="auto">
            <a:xfrm>
              <a:off x="0" y="0"/>
              <a:ext cx="2244725" cy="1549400"/>
            </a:xfrm>
            <a:prstGeom prst="roundRect">
              <a:avLst>
                <a:gd name="adj" fmla="val 16667"/>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Rectangle 6">
              <a:extLst>
                <a:ext uri="{FF2B5EF4-FFF2-40B4-BE49-F238E27FC236}">
                  <a16:creationId xmlns:a16="http://schemas.microsoft.com/office/drawing/2014/main" id="{00000000-0008-0000-0100-00000E000000}"/>
                </a:ext>
              </a:extLst>
            </xdr:cNvPr>
            <xdr:cNvSpPr/>
          </xdr:nvSpPr>
          <xdr:spPr>
            <a:xfrm>
              <a:off x="1868582" y="0"/>
              <a:ext cx="376143" cy="3805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sp macro="" textlink="">
        <xdr:nvSpPr>
          <xdr:cNvPr id="12" name="Rectangle 12">
            <a:extLst>
              <a:ext uri="{FF2B5EF4-FFF2-40B4-BE49-F238E27FC236}">
                <a16:creationId xmlns:a16="http://schemas.microsoft.com/office/drawing/2014/main" id="{00000000-0008-0000-0100-00000C000000}"/>
              </a:ext>
            </a:extLst>
          </xdr:cNvPr>
          <xdr:cNvSpPr>
            <a:spLocks noChangeArrowheads="1"/>
          </xdr:cNvSpPr>
        </xdr:nvSpPr>
        <xdr:spPr bwMode="auto">
          <a:xfrm>
            <a:off x="0" y="0"/>
            <a:ext cx="1600200" cy="132080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114300</xdr:colOff>
      <xdr:row>1</xdr:row>
      <xdr:rowOff>0</xdr:rowOff>
    </xdr:from>
    <xdr:to>
      <xdr:col>1</xdr:col>
      <xdr:colOff>1390650</xdr:colOff>
      <xdr:row>3</xdr:row>
      <xdr:rowOff>161925</xdr:rowOff>
    </xdr:to>
    <xdr:pic>
      <xdr:nvPicPr>
        <xdr:cNvPr id="15" name="Picture 1" descr="com (2)">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67640"/>
          <a:ext cx="1451610" cy="497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390525</xdr:colOff>
      <xdr:row>10</xdr:row>
      <xdr:rowOff>142875</xdr:rowOff>
    </xdr:from>
    <xdr:to>
      <xdr:col>15</xdr:col>
      <xdr:colOff>723900</xdr:colOff>
      <xdr:row>12</xdr:row>
      <xdr:rowOff>47625</xdr:rowOff>
    </xdr:to>
    <xdr:sp macro="" textlink="">
      <xdr:nvSpPr>
        <xdr:cNvPr id="16" name="Ellipse 15">
          <a:extLst>
            <a:ext uri="{FF2B5EF4-FFF2-40B4-BE49-F238E27FC236}">
              <a16:creationId xmlns:a16="http://schemas.microsoft.com/office/drawing/2014/main" id="{00000000-0008-0000-0100-000010000000}"/>
            </a:ext>
          </a:extLst>
        </xdr:cNvPr>
        <xdr:cNvSpPr>
          <a:spLocks noChangeArrowheads="1"/>
        </xdr:cNvSpPr>
      </xdr:nvSpPr>
      <xdr:spPr bwMode="auto">
        <a:xfrm>
          <a:off x="12163425" y="1819275"/>
          <a:ext cx="333375" cy="240030"/>
        </a:xfrm>
        <a:prstGeom prst="ellipse">
          <a:avLst/>
        </a:prstGeom>
        <a:solidFill>
          <a:srgbClr val="FFFFFF"/>
        </a:solidFill>
        <a:ln w="25400" algn="ctr">
          <a:solidFill>
            <a:srgbClr val="E46C0A"/>
          </a:solidFill>
          <a:round/>
          <a:headEnd/>
          <a:tailEnd/>
        </a:ln>
      </xdr:spPr>
      <xdr:txBody>
        <a:bodyPr vertOverflow="clip" wrap="square" lIns="0" tIns="0" rIns="90000" bIns="46800" anchor="ctr" upright="1"/>
        <a:lstStyle/>
        <a:p>
          <a:pPr algn="ctr" rtl="0">
            <a:defRPr sz="1000"/>
          </a:pPr>
          <a:r>
            <a:rPr lang="fr-BE" sz="1600" b="1" i="0" u="none" strike="noStrike" baseline="0">
              <a:solidFill>
                <a:srgbClr val="FF6600"/>
              </a:solidFill>
              <a:latin typeface="Calibri"/>
            </a:rPr>
            <a:t>?</a:t>
          </a:r>
        </a:p>
      </xdr:txBody>
    </xdr:sp>
    <xdr:clientData/>
  </xdr:twoCellAnchor>
  <mc:AlternateContent xmlns:mc="http://schemas.openxmlformats.org/markup-compatibility/2006">
    <mc:Choice xmlns:a14="http://schemas.microsoft.com/office/drawing/2010/main" Requires="a14">
      <xdr:twoCellAnchor editAs="absolute">
        <xdr:from>
          <xdr:col>2</xdr:col>
          <xdr:colOff>447675</xdr:colOff>
          <xdr:row>9</xdr:row>
          <xdr:rowOff>123825</xdr:rowOff>
        </xdr:from>
        <xdr:to>
          <xdr:col>2</xdr:col>
          <xdr:colOff>962025</xdr:colOff>
          <xdr:row>10</xdr:row>
          <xdr:rowOff>133350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447675</xdr:colOff>
          <xdr:row>10</xdr:row>
          <xdr:rowOff>142875</xdr:rowOff>
        </xdr:from>
        <xdr:to>
          <xdr:col>2</xdr:col>
          <xdr:colOff>962025</xdr:colOff>
          <xdr:row>11</xdr:row>
          <xdr:rowOff>133350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447675</xdr:colOff>
          <xdr:row>12</xdr:row>
          <xdr:rowOff>152400</xdr:rowOff>
        </xdr:from>
        <xdr:to>
          <xdr:col>2</xdr:col>
          <xdr:colOff>962025</xdr:colOff>
          <xdr:row>13</xdr:row>
          <xdr:rowOff>152400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447675</xdr:colOff>
          <xdr:row>13</xdr:row>
          <xdr:rowOff>152400</xdr:rowOff>
        </xdr:from>
        <xdr:to>
          <xdr:col>2</xdr:col>
          <xdr:colOff>962025</xdr:colOff>
          <xdr:row>14</xdr:row>
          <xdr:rowOff>142875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12</xdr:col>
      <xdr:colOff>28575</xdr:colOff>
      <xdr:row>2</xdr:row>
      <xdr:rowOff>371475</xdr:rowOff>
    </xdr:to>
    <xdr:pic>
      <xdr:nvPicPr>
        <xdr:cNvPr id="2" name="Imag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l="8673" t="25436" b="17824"/>
        <a:stretch>
          <a:fillRect/>
        </a:stretch>
      </xdr:blipFill>
      <xdr:spPr bwMode="auto">
        <a:xfrm>
          <a:off x="0" y="845820"/>
          <a:ext cx="13736955" cy="356235"/>
        </a:xfrm>
        <a:prstGeom prst="rect">
          <a:avLst/>
        </a:prstGeom>
        <a:noFill/>
        <a:ln w="9525">
          <a:noFill/>
          <a:miter lim="800000"/>
          <a:headEnd/>
          <a:tailEnd/>
        </a:ln>
      </xdr:spPr>
    </xdr:pic>
    <xdr:clientData/>
  </xdr:twoCellAnchor>
  <xdr:twoCellAnchor>
    <xdr:from>
      <xdr:col>0</xdr:col>
      <xdr:colOff>0</xdr:colOff>
      <xdr:row>2</xdr:row>
      <xdr:rowOff>0</xdr:rowOff>
    </xdr:from>
    <xdr:to>
      <xdr:col>12</xdr:col>
      <xdr:colOff>28575</xdr:colOff>
      <xdr:row>2</xdr:row>
      <xdr:rowOff>371475</xdr:rowOff>
    </xdr:to>
    <xdr:pic>
      <xdr:nvPicPr>
        <xdr:cNvPr id="3" name="Image 8">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l="8673" t="25436" b="17824"/>
        <a:stretch>
          <a:fillRect/>
        </a:stretch>
      </xdr:blipFill>
      <xdr:spPr bwMode="auto">
        <a:xfrm>
          <a:off x="0" y="845820"/>
          <a:ext cx="13736955" cy="356235"/>
        </a:xfrm>
        <a:prstGeom prst="rect">
          <a:avLst/>
        </a:prstGeom>
        <a:noFill/>
        <a:ln w="9525">
          <a:noFill/>
          <a:miter lim="800000"/>
          <a:headEnd/>
          <a:tailEnd/>
        </a:ln>
      </xdr:spPr>
    </xdr:pic>
    <xdr:clientData/>
  </xdr:twoCellAnchor>
  <xdr:twoCellAnchor>
    <xdr:from>
      <xdr:col>0</xdr:col>
      <xdr:colOff>0</xdr:colOff>
      <xdr:row>2</xdr:row>
      <xdr:rowOff>0</xdr:rowOff>
    </xdr:from>
    <xdr:to>
      <xdr:col>12</xdr:col>
      <xdr:colOff>28575</xdr:colOff>
      <xdr:row>2</xdr:row>
      <xdr:rowOff>371475</xdr:rowOff>
    </xdr:to>
    <xdr:pic>
      <xdr:nvPicPr>
        <xdr:cNvPr id="4" name="Image 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l="8673" t="25436" b="17824"/>
        <a:stretch>
          <a:fillRect/>
        </a:stretch>
      </xdr:blipFill>
      <xdr:spPr bwMode="auto">
        <a:xfrm>
          <a:off x="0" y="845820"/>
          <a:ext cx="13736955" cy="356235"/>
        </a:xfrm>
        <a:prstGeom prst="rect">
          <a:avLst/>
        </a:prstGeom>
        <a:noFill/>
        <a:ln w="9525">
          <a:noFill/>
          <a:miter lim="800000"/>
          <a:headEnd/>
          <a:tailEnd/>
        </a:ln>
      </xdr:spPr>
    </xdr:pic>
    <xdr:clientData/>
  </xdr:twoCellAnchor>
  <xdr:twoCellAnchor>
    <xdr:from>
      <xdr:col>0</xdr:col>
      <xdr:colOff>0</xdr:colOff>
      <xdr:row>2</xdr:row>
      <xdr:rowOff>0</xdr:rowOff>
    </xdr:from>
    <xdr:to>
      <xdr:col>12</xdr:col>
      <xdr:colOff>28575</xdr:colOff>
      <xdr:row>2</xdr:row>
      <xdr:rowOff>371475</xdr:rowOff>
    </xdr:to>
    <xdr:pic>
      <xdr:nvPicPr>
        <xdr:cNvPr id="5" name="Image 10">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l="8673" t="25436" b="17824"/>
        <a:stretch>
          <a:fillRect/>
        </a:stretch>
      </xdr:blipFill>
      <xdr:spPr bwMode="auto">
        <a:xfrm>
          <a:off x="0" y="845820"/>
          <a:ext cx="13736955" cy="356235"/>
        </a:xfrm>
        <a:prstGeom prst="rect">
          <a:avLst/>
        </a:prstGeom>
        <a:noFill/>
        <a:ln w="9525">
          <a:noFill/>
          <a:miter lim="800000"/>
          <a:headEnd/>
          <a:tailEnd/>
        </a:ln>
      </xdr:spPr>
    </xdr:pic>
    <xdr:clientData/>
  </xdr:twoCellAnchor>
  <xdr:twoCellAnchor>
    <xdr:from>
      <xdr:col>0</xdr:col>
      <xdr:colOff>0</xdr:colOff>
      <xdr:row>0</xdr:row>
      <xdr:rowOff>0</xdr:rowOff>
    </xdr:from>
    <xdr:to>
      <xdr:col>1</xdr:col>
      <xdr:colOff>1562100</xdr:colOff>
      <xdr:row>2</xdr:row>
      <xdr:rowOff>209550</xdr:rowOff>
    </xdr:to>
    <xdr:grpSp>
      <xdr:nvGrpSpPr>
        <xdr:cNvPr id="6" name="Groupe 13">
          <a:extLst>
            <a:ext uri="{FF2B5EF4-FFF2-40B4-BE49-F238E27FC236}">
              <a16:creationId xmlns:a16="http://schemas.microsoft.com/office/drawing/2014/main" id="{00000000-0008-0000-0200-000006000000}"/>
            </a:ext>
          </a:extLst>
        </xdr:cNvPr>
        <xdr:cNvGrpSpPr>
          <a:grpSpLocks/>
        </xdr:cNvGrpSpPr>
      </xdr:nvGrpSpPr>
      <xdr:grpSpPr bwMode="auto">
        <a:xfrm>
          <a:off x="0" y="0"/>
          <a:ext cx="1780045" cy="1073258"/>
          <a:chOff x="0" y="0"/>
          <a:chExt cx="1844675" cy="1320800"/>
        </a:xfrm>
      </xdr:grpSpPr>
      <xdr:grpSp>
        <xdr:nvGrpSpPr>
          <xdr:cNvPr id="7" name="Groupe 10">
            <a:extLst>
              <a:ext uri="{FF2B5EF4-FFF2-40B4-BE49-F238E27FC236}">
                <a16:creationId xmlns:a16="http://schemas.microsoft.com/office/drawing/2014/main" id="{00000000-0008-0000-0200-000007000000}"/>
              </a:ext>
            </a:extLst>
          </xdr:cNvPr>
          <xdr:cNvGrpSpPr>
            <a:grpSpLocks/>
          </xdr:cNvGrpSpPr>
        </xdr:nvGrpSpPr>
        <xdr:grpSpPr bwMode="auto">
          <a:xfrm>
            <a:off x="0" y="0"/>
            <a:ext cx="1844675" cy="1320800"/>
            <a:chOff x="0" y="0"/>
            <a:chExt cx="2244725" cy="1549400"/>
          </a:xfrm>
        </xdr:grpSpPr>
        <xdr:sp macro="" textlink="">
          <xdr:nvSpPr>
            <xdr:cNvPr id="9" name="AutoShape 12">
              <a:extLst>
                <a:ext uri="{FF2B5EF4-FFF2-40B4-BE49-F238E27FC236}">
                  <a16:creationId xmlns:a16="http://schemas.microsoft.com/office/drawing/2014/main" id="{00000000-0008-0000-0200-000009000000}"/>
                </a:ext>
              </a:extLst>
            </xdr:cNvPr>
            <xdr:cNvSpPr>
              <a:spLocks noChangeArrowheads="1"/>
            </xdr:cNvSpPr>
          </xdr:nvSpPr>
          <xdr:spPr bwMode="auto">
            <a:xfrm>
              <a:off x="0" y="0"/>
              <a:ext cx="2244725" cy="1549400"/>
            </a:xfrm>
            <a:prstGeom prst="roundRect">
              <a:avLst>
                <a:gd name="adj" fmla="val 16667"/>
              </a:avLst>
            </a:prstGeom>
            <a:solidFill>
              <a:srgbClr val="FFFFFF"/>
            </a:solidFill>
            <a:ln w="9525">
              <a:noFill/>
              <a:round/>
              <a:headEnd/>
              <a:tailEnd/>
            </a:ln>
          </xdr:spPr>
        </xdr:sp>
        <xdr:sp macro="" textlink="">
          <xdr:nvSpPr>
            <xdr:cNvPr id="10" name="Rectangle 9">
              <a:extLst>
                <a:ext uri="{FF2B5EF4-FFF2-40B4-BE49-F238E27FC236}">
                  <a16:creationId xmlns:a16="http://schemas.microsoft.com/office/drawing/2014/main" id="{00000000-0008-0000-0200-00000A000000}"/>
                </a:ext>
              </a:extLst>
            </xdr:cNvPr>
            <xdr:cNvSpPr/>
          </xdr:nvSpPr>
          <xdr:spPr>
            <a:xfrm>
              <a:off x="1872605" y="0"/>
              <a:ext cx="372120" cy="3735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sp macro="" textlink="">
        <xdr:nvSpPr>
          <xdr:cNvPr id="8" name="Rectangle 12">
            <a:extLst>
              <a:ext uri="{FF2B5EF4-FFF2-40B4-BE49-F238E27FC236}">
                <a16:creationId xmlns:a16="http://schemas.microsoft.com/office/drawing/2014/main" id="{00000000-0008-0000-0200-000008000000}"/>
              </a:ext>
            </a:extLst>
          </xdr:cNvPr>
          <xdr:cNvSpPr>
            <a:spLocks noChangeArrowheads="1"/>
          </xdr:cNvSpPr>
        </xdr:nvSpPr>
        <xdr:spPr bwMode="auto">
          <a:xfrm>
            <a:off x="0" y="0"/>
            <a:ext cx="1600200" cy="1320800"/>
          </a:xfrm>
          <a:prstGeom prst="rect">
            <a:avLst/>
          </a:prstGeom>
          <a:solidFill>
            <a:srgbClr val="FFFFFF"/>
          </a:solidFill>
          <a:ln w="9525">
            <a:noFill/>
            <a:round/>
            <a:headEnd/>
            <a:tailEnd/>
          </a:ln>
        </xdr:spPr>
      </xdr:sp>
    </xdr:grpSp>
    <xdr:clientData/>
  </xdr:twoCellAnchor>
  <xdr:twoCellAnchor>
    <xdr:from>
      <xdr:col>0</xdr:col>
      <xdr:colOff>114300</xdr:colOff>
      <xdr:row>0</xdr:row>
      <xdr:rowOff>0</xdr:rowOff>
    </xdr:from>
    <xdr:to>
      <xdr:col>1</xdr:col>
      <xdr:colOff>1390650</xdr:colOff>
      <xdr:row>2</xdr:row>
      <xdr:rowOff>161925</xdr:rowOff>
    </xdr:to>
    <xdr:pic>
      <xdr:nvPicPr>
        <xdr:cNvPr id="11" name="Picture 1" descr="com (2)">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14300" y="0"/>
          <a:ext cx="1504950" cy="1007745"/>
        </a:xfrm>
        <a:prstGeom prst="rect">
          <a:avLst/>
        </a:prstGeom>
        <a:noFill/>
        <a:ln w="9525">
          <a:noFill/>
          <a:miter lim="800000"/>
          <a:headEnd/>
          <a:tailEnd/>
        </a:ln>
      </xdr:spPr>
    </xdr:pic>
    <xdr:clientData/>
  </xdr:twoCellAnchor>
  <xdr:twoCellAnchor>
    <xdr:from>
      <xdr:col>9</xdr:col>
      <xdr:colOff>412750</xdr:colOff>
      <xdr:row>4</xdr:row>
      <xdr:rowOff>0</xdr:rowOff>
    </xdr:from>
    <xdr:to>
      <xdr:col>9</xdr:col>
      <xdr:colOff>746125</xdr:colOff>
      <xdr:row>5</xdr:row>
      <xdr:rowOff>114300</xdr:rowOff>
    </xdr:to>
    <xdr:sp macro="" textlink="">
      <xdr:nvSpPr>
        <xdr:cNvPr id="12" name="Ellipse 11">
          <a:extLst>
            <a:ext uri="{FF2B5EF4-FFF2-40B4-BE49-F238E27FC236}">
              <a16:creationId xmlns:a16="http://schemas.microsoft.com/office/drawing/2014/main" id="{00000000-0008-0000-0200-00000C000000}"/>
            </a:ext>
          </a:extLst>
        </xdr:cNvPr>
        <xdr:cNvSpPr>
          <a:spLocks noChangeArrowheads="1"/>
        </xdr:cNvSpPr>
      </xdr:nvSpPr>
      <xdr:spPr bwMode="auto">
        <a:xfrm>
          <a:off x="11446510" y="1687830"/>
          <a:ext cx="333375" cy="331470"/>
        </a:xfrm>
        <a:prstGeom prst="ellipse">
          <a:avLst/>
        </a:prstGeom>
        <a:solidFill>
          <a:srgbClr val="FFFFFF"/>
        </a:solidFill>
        <a:ln w="25400" algn="ctr">
          <a:solidFill>
            <a:srgbClr val="E46C0A"/>
          </a:solidFill>
          <a:round/>
          <a:headEnd/>
          <a:tailEnd/>
        </a:ln>
      </xdr:spPr>
      <xdr:txBody>
        <a:bodyPr vertOverflow="clip" wrap="square" lIns="0" tIns="0" rIns="90000" bIns="46800" anchor="ctr" upright="1"/>
        <a:lstStyle/>
        <a:p>
          <a:pPr algn="ctr" rtl="0">
            <a:defRPr sz="1000"/>
          </a:pPr>
          <a:r>
            <a:rPr lang="fr-BE" sz="1600" b="1" i="0" u="none" strike="noStrike" baseline="0">
              <a:solidFill>
                <a:srgbClr val="FF6600"/>
              </a:solidFill>
              <a:latin typeface="Calibri"/>
            </a:rPr>
            <a:t>?</a:t>
          </a:r>
        </a:p>
      </xdr:txBody>
    </xdr:sp>
    <xdr:clientData/>
  </xdr:twoCellAnchor>
  <xdr:twoCellAnchor editAs="oneCell">
    <xdr:from>
      <xdr:col>5</xdr:col>
      <xdr:colOff>0</xdr:colOff>
      <xdr:row>14</xdr:row>
      <xdr:rowOff>19050</xdr:rowOff>
    </xdr:from>
    <xdr:to>
      <xdr:col>5</xdr:col>
      <xdr:colOff>200025</xdr:colOff>
      <xdr:row>14</xdr:row>
      <xdr:rowOff>38100</xdr:rowOff>
    </xdr:to>
    <xdr:pic>
      <xdr:nvPicPr>
        <xdr:cNvPr id="13" name="Picture 299">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7551420" y="3760470"/>
          <a:ext cx="200025" cy="19050"/>
        </a:xfrm>
        <a:prstGeom prst="rect">
          <a:avLst/>
        </a:prstGeom>
        <a:noFill/>
        <a:ln w="1">
          <a:noFill/>
          <a:miter lim="800000"/>
          <a:headEnd/>
          <a:tailEnd/>
        </a:ln>
      </xdr:spPr>
    </xdr:pic>
    <xdr:clientData/>
  </xdr:twoCellAnchor>
  <xdr:twoCellAnchor editAs="oneCell">
    <xdr:from>
      <xdr:col>6</xdr:col>
      <xdr:colOff>0</xdr:colOff>
      <xdr:row>13</xdr:row>
      <xdr:rowOff>171450</xdr:rowOff>
    </xdr:from>
    <xdr:to>
      <xdr:col>6</xdr:col>
      <xdr:colOff>228600</xdr:colOff>
      <xdr:row>14</xdr:row>
      <xdr:rowOff>43265</xdr:rowOff>
    </xdr:to>
    <xdr:pic>
      <xdr:nvPicPr>
        <xdr:cNvPr id="14" name="Picture 300">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8488680" y="3737610"/>
          <a:ext cx="228600" cy="51435"/>
        </a:xfrm>
        <a:prstGeom prst="rect">
          <a:avLst/>
        </a:prstGeom>
        <a:noFill/>
        <a:ln w="1">
          <a:noFill/>
          <a:miter lim="800000"/>
          <a:headEnd/>
          <a:tailEnd/>
        </a:ln>
      </xdr:spPr>
    </xdr:pic>
    <xdr:clientData/>
  </xdr:twoCellAnchor>
  <xdr:twoCellAnchor>
    <xdr:from>
      <xdr:col>0</xdr:col>
      <xdr:colOff>0</xdr:colOff>
      <xdr:row>0</xdr:row>
      <xdr:rowOff>628650</xdr:rowOff>
    </xdr:from>
    <xdr:to>
      <xdr:col>12</xdr:col>
      <xdr:colOff>28575</xdr:colOff>
      <xdr:row>2</xdr:row>
      <xdr:rowOff>57150</xdr:rowOff>
    </xdr:to>
    <xdr:pic>
      <xdr:nvPicPr>
        <xdr:cNvPr id="15" name="Image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srcRect l="8673" t="25436" b="17824"/>
        <a:stretch>
          <a:fillRect/>
        </a:stretch>
      </xdr:blipFill>
      <xdr:spPr bwMode="auto">
        <a:xfrm>
          <a:off x="0" y="628650"/>
          <a:ext cx="13736955" cy="274320"/>
        </a:xfrm>
        <a:prstGeom prst="rect">
          <a:avLst/>
        </a:prstGeom>
        <a:noFill/>
        <a:ln w="9525">
          <a:noFill/>
          <a:miter lim="800000"/>
          <a:headEnd/>
          <a:tailEnd/>
        </a:ln>
      </xdr:spPr>
    </xdr:pic>
    <xdr:clientData/>
  </xdr:twoCellAnchor>
  <xdr:twoCellAnchor>
    <xdr:from>
      <xdr:col>0</xdr:col>
      <xdr:colOff>0</xdr:colOff>
      <xdr:row>0</xdr:row>
      <xdr:rowOff>0</xdr:rowOff>
    </xdr:from>
    <xdr:to>
      <xdr:col>1</xdr:col>
      <xdr:colOff>1123950</xdr:colOff>
      <xdr:row>1</xdr:row>
      <xdr:rowOff>85725</xdr:rowOff>
    </xdr:to>
    <xdr:grpSp>
      <xdr:nvGrpSpPr>
        <xdr:cNvPr id="16" name="Groupe 13">
          <a:extLst>
            <a:ext uri="{FF2B5EF4-FFF2-40B4-BE49-F238E27FC236}">
              <a16:creationId xmlns:a16="http://schemas.microsoft.com/office/drawing/2014/main" id="{00000000-0008-0000-0200-000010000000}"/>
            </a:ext>
          </a:extLst>
        </xdr:cNvPr>
        <xdr:cNvGrpSpPr>
          <a:grpSpLocks/>
        </xdr:cNvGrpSpPr>
      </xdr:nvGrpSpPr>
      <xdr:grpSpPr bwMode="auto">
        <a:xfrm>
          <a:off x="0" y="0"/>
          <a:ext cx="1341895" cy="804136"/>
          <a:chOff x="0" y="0"/>
          <a:chExt cx="1844675" cy="1320800"/>
        </a:xfrm>
      </xdr:grpSpPr>
      <xdr:grpSp>
        <xdr:nvGrpSpPr>
          <xdr:cNvPr id="17" name="Groupe 10">
            <a:extLst>
              <a:ext uri="{FF2B5EF4-FFF2-40B4-BE49-F238E27FC236}">
                <a16:creationId xmlns:a16="http://schemas.microsoft.com/office/drawing/2014/main" id="{00000000-0008-0000-0200-000011000000}"/>
              </a:ext>
            </a:extLst>
          </xdr:cNvPr>
          <xdr:cNvGrpSpPr>
            <a:grpSpLocks/>
          </xdr:cNvGrpSpPr>
        </xdr:nvGrpSpPr>
        <xdr:grpSpPr bwMode="auto">
          <a:xfrm>
            <a:off x="0" y="0"/>
            <a:ext cx="1844675" cy="1320800"/>
            <a:chOff x="0" y="0"/>
            <a:chExt cx="2244725" cy="1549400"/>
          </a:xfrm>
        </xdr:grpSpPr>
        <xdr:sp macro="" textlink="">
          <xdr:nvSpPr>
            <xdr:cNvPr id="19" name="AutoShape 12">
              <a:extLst>
                <a:ext uri="{FF2B5EF4-FFF2-40B4-BE49-F238E27FC236}">
                  <a16:creationId xmlns:a16="http://schemas.microsoft.com/office/drawing/2014/main" id="{00000000-0008-0000-0200-000013000000}"/>
                </a:ext>
              </a:extLst>
            </xdr:cNvPr>
            <xdr:cNvSpPr>
              <a:spLocks noChangeArrowheads="1"/>
            </xdr:cNvSpPr>
          </xdr:nvSpPr>
          <xdr:spPr bwMode="auto">
            <a:xfrm>
              <a:off x="0" y="0"/>
              <a:ext cx="2244725" cy="1549400"/>
            </a:xfrm>
            <a:prstGeom prst="roundRect">
              <a:avLst>
                <a:gd name="adj" fmla="val 16667"/>
              </a:avLst>
            </a:prstGeom>
            <a:solidFill>
              <a:srgbClr val="FFFFFF"/>
            </a:solidFill>
            <a:ln w="9525">
              <a:noFill/>
              <a:round/>
              <a:headEnd/>
              <a:tailEnd/>
            </a:ln>
          </xdr:spPr>
        </xdr:sp>
        <xdr:sp macro="" textlink="">
          <xdr:nvSpPr>
            <xdr:cNvPr id="20" name="Rectangle 6">
              <a:extLst>
                <a:ext uri="{FF2B5EF4-FFF2-40B4-BE49-F238E27FC236}">
                  <a16:creationId xmlns:a16="http://schemas.microsoft.com/office/drawing/2014/main" id="{00000000-0008-0000-0200-000014000000}"/>
                </a:ext>
              </a:extLst>
            </xdr:cNvPr>
            <xdr:cNvSpPr/>
          </xdr:nvSpPr>
          <xdr:spPr>
            <a:xfrm>
              <a:off x="1862644" y="0"/>
              <a:ext cx="382081" cy="3873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sp macro="" textlink="">
        <xdr:nvSpPr>
          <xdr:cNvPr id="18" name="Rectangle 12">
            <a:extLst>
              <a:ext uri="{FF2B5EF4-FFF2-40B4-BE49-F238E27FC236}">
                <a16:creationId xmlns:a16="http://schemas.microsoft.com/office/drawing/2014/main" id="{00000000-0008-0000-0200-000012000000}"/>
              </a:ext>
            </a:extLst>
          </xdr:cNvPr>
          <xdr:cNvSpPr>
            <a:spLocks noChangeArrowheads="1"/>
          </xdr:cNvSpPr>
        </xdr:nvSpPr>
        <xdr:spPr bwMode="auto">
          <a:xfrm>
            <a:off x="0" y="0"/>
            <a:ext cx="1600200" cy="1320800"/>
          </a:xfrm>
          <a:prstGeom prst="rect">
            <a:avLst/>
          </a:prstGeom>
          <a:solidFill>
            <a:srgbClr val="FFFFFF"/>
          </a:solidFill>
          <a:ln w="9525">
            <a:noFill/>
            <a:round/>
            <a:headEnd/>
            <a:tailEnd/>
          </a:ln>
        </xdr:spPr>
      </xdr:sp>
    </xdr:grpSp>
    <xdr:clientData/>
  </xdr:twoCellAnchor>
  <xdr:twoCellAnchor>
    <xdr:from>
      <xdr:col>0</xdr:col>
      <xdr:colOff>114300</xdr:colOff>
      <xdr:row>0</xdr:row>
      <xdr:rowOff>0</xdr:rowOff>
    </xdr:from>
    <xdr:to>
      <xdr:col>1</xdr:col>
      <xdr:colOff>1047750</xdr:colOff>
      <xdr:row>1</xdr:row>
      <xdr:rowOff>66675</xdr:rowOff>
    </xdr:to>
    <xdr:pic>
      <xdr:nvPicPr>
        <xdr:cNvPr id="21" name="Picture 1" descr="com (2)">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14300" y="0"/>
          <a:ext cx="1162050" cy="77533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umayors.eu/" TargetMode="External"/><Relationship Id="rId1" Type="http://schemas.openxmlformats.org/officeDocument/2006/relationships/hyperlink" Target="http://www.eumayors.e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www.eumayors.eu/mm/staging/library/Annex_emission_factors.pdf" TargetMode="External"/><Relationship Id="rId7" Type="http://schemas.openxmlformats.org/officeDocument/2006/relationships/ctrlProp" Target="../ctrlProps/ctrlProp1.xml"/><Relationship Id="rId2" Type="http://schemas.openxmlformats.org/officeDocument/2006/relationships/hyperlink" Target="http://www.eumayors.eu/" TargetMode="External"/><Relationship Id="rId1" Type="http://schemas.openxmlformats.org/officeDocument/2006/relationships/hyperlink" Target="http://www.eumayors.eu/mm/staging/library/SEAP_template_instructions.pdf" TargetMode="External"/><Relationship Id="rId6" Type="http://schemas.openxmlformats.org/officeDocument/2006/relationships/vmlDrawing" Target="../drawings/vmlDrawing1.vml"/><Relationship Id="rId5" Type="http://schemas.openxmlformats.org/officeDocument/2006/relationships/drawing" Target="../drawings/drawing2.xml"/><Relationship Id="rId10" Type="http://schemas.openxmlformats.org/officeDocument/2006/relationships/ctrlProp" Target="../ctrlProps/ctrlProp4.xml"/><Relationship Id="rId4" Type="http://schemas.openxmlformats.org/officeDocument/2006/relationships/printerSettings" Target="../printerSettings/printerSettings2.bin"/><Relationship Id="rId9"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eumayors.eu/mm/staging/library/SEAP_template_instruc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07"/>
  <sheetViews>
    <sheetView tabSelected="1" topLeftCell="B2" zoomScaleNormal="100" workbookViewId="0">
      <selection activeCell="P3" sqref="P3:S3"/>
    </sheetView>
  </sheetViews>
  <sheetFormatPr defaultRowHeight="12.75"/>
  <cols>
    <col min="1" max="1" width="0" hidden="1" customWidth="1"/>
    <col min="2" max="2" width="3.5703125" customWidth="1"/>
    <col min="4" max="4" width="13.5703125" customWidth="1"/>
    <col min="5" max="5" width="7.28515625" customWidth="1"/>
    <col min="6" max="6" width="0" hidden="1" customWidth="1"/>
    <col min="7" max="7" width="8.5703125" customWidth="1"/>
    <col min="8" max="8" width="10.85546875" customWidth="1"/>
    <col min="10" max="10" width="6.7109375" customWidth="1"/>
    <col min="11" max="11" width="8.28515625" customWidth="1"/>
    <col min="12" max="12" width="5.5703125" customWidth="1"/>
    <col min="13" max="13" width="5.85546875" customWidth="1"/>
    <col min="14" max="14" width="9.7109375" customWidth="1"/>
    <col min="15" max="15" width="8.28515625" customWidth="1"/>
    <col min="16" max="16" width="5.140625" customWidth="1"/>
    <col min="17" max="17" width="29.140625" customWidth="1"/>
  </cols>
  <sheetData>
    <row r="1" spans="2:19" hidden="1">
      <c r="B1" s="3"/>
      <c r="C1" s="3"/>
      <c r="D1" s="3"/>
      <c r="E1" s="3"/>
      <c r="G1" s="3"/>
      <c r="H1" s="3"/>
      <c r="I1" s="3"/>
      <c r="J1" s="3"/>
    </row>
    <row r="2" spans="2:19" s="108" customFormat="1">
      <c r="B2" s="3"/>
      <c r="C2" s="3"/>
      <c r="D2" s="3"/>
      <c r="E2" s="3"/>
      <c r="G2" s="3"/>
      <c r="H2" s="3"/>
      <c r="I2" s="3"/>
      <c r="J2" s="3"/>
      <c r="P2" s="699" t="s">
        <v>454</v>
      </c>
      <c r="Q2" s="699"/>
      <c r="R2" s="699"/>
      <c r="S2" s="699"/>
    </row>
    <row r="3" spans="2:19" ht="16.5">
      <c r="B3" s="644" t="s">
        <v>381</v>
      </c>
      <c r="C3" s="605"/>
      <c r="D3" s="605"/>
      <c r="E3" s="605"/>
      <c r="F3" s="605"/>
      <c r="G3" s="605"/>
      <c r="H3" s="605"/>
      <c r="I3" s="605"/>
      <c r="J3" s="605"/>
      <c r="K3" s="605"/>
      <c r="P3" s="699" t="s">
        <v>455</v>
      </c>
      <c r="Q3" s="699"/>
      <c r="R3" s="699"/>
      <c r="S3" s="699"/>
    </row>
    <row r="4" spans="2:19" ht="15.75">
      <c r="B4" s="604" t="s">
        <v>185</v>
      </c>
      <c r="C4" s="604"/>
      <c r="D4" s="604"/>
      <c r="E4" s="605"/>
      <c r="F4" s="605"/>
      <c r="G4" s="605"/>
      <c r="H4" s="605"/>
      <c r="I4" s="3"/>
      <c r="J4" s="3"/>
    </row>
    <row r="5" spans="2:19">
      <c r="B5" s="3"/>
      <c r="C5" s="3"/>
      <c r="D5" s="3"/>
      <c r="E5" s="3"/>
      <c r="G5" s="3"/>
      <c r="H5" s="3"/>
      <c r="I5" s="3"/>
      <c r="J5" s="3"/>
      <c r="K5" s="3"/>
      <c r="L5" s="3"/>
      <c r="M5" s="3"/>
    </row>
    <row r="6" spans="2:19" ht="15.75">
      <c r="B6" s="15" t="s">
        <v>2</v>
      </c>
      <c r="C6" s="620" t="s">
        <v>4</v>
      </c>
      <c r="D6" s="621"/>
      <c r="E6" s="621"/>
      <c r="F6" s="13"/>
      <c r="G6" s="14"/>
      <c r="H6" s="5" t="s">
        <v>15</v>
      </c>
      <c r="I6" s="5"/>
      <c r="J6" s="6"/>
      <c r="K6" s="16">
        <v>20</v>
      </c>
      <c r="L6" s="11" t="s">
        <v>11</v>
      </c>
      <c r="M6" s="11"/>
      <c r="N6" s="607" t="s">
        <v>10</v>
      </c>
      <c r="O6" s="608"/>
      <c r="P6" s="9"/>
      <c r="Q6" s="11" t="s">
        <v>11</v>
      </c>
    </row>
    <row r="7" spans="2:19" ht="15.75" customHeight="1">
      <c r="B7" s="3"/>
      <c r="C7" s="621"/>
      <c r="D7" s="621"/>
      <c r="E7" s="621"/>
      <c r="G7" s="10"/>
      <c r="H7" s="603" t="s">
        <v>3</v>
      </c>
      <c r="I7" s="622"/>
      <c r="J7" s="7"/>
      <c r="K7" s="17">
        <v>2008</v>
      </c>
      <c r="L7" s="29"/>
      <c r="M7" s="3"/>
      <c r="N7" s="609" t="s">
        <v>12</v>
      </c>
      <c r="O7" s="610"/>
      <c r="P7" s="2"/>
      <c r="Q7" s="3"/>
    </row>
    <row r="8" spans="2:19" ht="15" customHeight="1">
      <c r="B8" s="3"/>
      <c r="C8" s="3"/>
      <c r="D8" s="3"/>
      <c r="E8" s="3"/>
      <c r="G8" s="3"/>
      <c r="H8" s="623" t="s">
        <v>5</v>
      </c>
      <c r="I8" s="624"/>
      <c r="J8" s="8"/>
      <c r="K8" s="18" t="s">
        <v>92</v>
      </c>
      <c r="L8" s="30"/>
      <c r="M8" s="3"/>
    </row>
    <row r="9" spans="2:19" ht="15" customHeight="1">
      <c r="G9" s="3"/>
      <c r="H9" s="623" t="s">
        <v>6</v>
      </c>
      <c r="I9" s="624"/>
      <c r="J9" s="8"/>
      <c r="K9" s="18" t="s">
        <v>7</v>
      </c>
      <c r="L9" s="30"/>
      <c r="M9" s="3"/>
    </row>
    <row r="10" spans="2:19">
      <c r="G10" s="3"/>
      <c r="H10" s="603" t="s">
        <v>8</v>
      </c>
      <c r="I10" s="603"/>
      <c r="J10" s="603"/>
      <c r="K10" s="2"/>
      <c r="L10" s="3"/>
      <c r="M10" s="3"/>
    </row>
    <row r="11" spans="2:19">
      <c r="H11" s="1"/>
      <c r="I11" s="1"/>
      <c r="J11" s="1"/>
      <c r="K11" s="1"/>
      <c r="L11" s="1"/>
      <c r="M11" s="1"/>
      <c r="N11" s="1"/>
      <c r="O11" s="1"/>
      <c r="P11" s="1"/>
      <c r="Q11" s="1"/>
    </row>
    <row r="12" spans="2:19" ht="15.75">
      <c r="B12" s="4" t="s">
        <v>1</v>
      </c>
      <c r="C12" s="31" t="s">
        <v>9</v>
      </c>
      <c r="D12" s="1"/>
      <c r="E12" s="1"/>
      <c r="F12" s="1"/>
      <c r="G12" s="1"/>
      <c r="H12" s="611" t="s">
        <v>93</v>
      </c>
      <c r="I12" s="612"/>
      <c r="J12" s="612"/>
      <c r="K12" s="612"/>
      <c r="L12" s="612"/>
      <c r="M12" s="612"/>
      <c r="N12" s="612"/>
      <c r="O12" s="612"/>
      <c r="P12" s="612"/>
      <c r="Q12" s="613"/>
    </row>
    <row r="13" spans="2:19">
      <c r="H13" s="614"/>
      <c r="I13" s="615"/>
      <c r="J13" s="615"/>
      <c r="K13" s="615"/>
      <c r="L13" s="615"/>
      <c r="M13" s="615"/>
      <c r="N13" s="615"/>
      <c r="O13" s="615"/>
      <c r="P13" s="615"/>
      <c r="Q13" s="616"/>
    </row>
    <row r="14" spans="2:19">
      <c r="H14" s="614"/>
      <c r="I14" s="615"/>
      <c r="J14" s="615"/>
      <c r="K14" s="615"/>
      <c r="L14" s="615"/>
      <c r="M14" s="615"/>
      <c r="N14" s="615"/>
      <c r="O14" s="615"/>
      <c r="P14" s="615"/>
      <c r="Q14" s="616"/>
    </row>
    <row r="15" spans="2:19" ht="6" customHeight="1">
      <c r="H15" s="617"/>
      <c r="I15" s="618"/>
      <c r="J15" s="618"/>
      <c r="K15" s="618"/>
      <c r="L15" s="618"/>
      <c r="M15" s="618"/>
      <c r="N15" s="618"/>
      <c r="O15" s="618"/>
      <c r="P15" s="618"/>
      <c r="Q15" s="619"/>
    </row>
    <row r="16" spans="2:19">
      <c r="H16" s="628" t="s">
        <v>13</v>
      </c>
      <c r="I16" s="629"/>
      <c r="J16" s="629"/>
      <c r="K16" s="3"/>
      <c r="L16" s="3"/>
      <c r="M16" s="3"/>
      <c r="N16" s="3"/>
      <c r="O16" s="3"/>
      <c r="P16" s="3"/>
      <c r="Q16" s="3"/>
    </row>
    <row r="18" spans="2:18" ht="48.75" customHeight="1">
      <c r="B18" s="37" t="s">
        <v>0</v>
      </c>
      <c r="C18" s="639" t="s">
        <v>14</v>
      </c>
      <c r="D18" s="640"/>
      <c r="E18" s="640"/>
      <c r="F18" s="12"/>
      <c r="H18" s="625" t="s">
        <v>94</v>
      </c>
      <c r="I18" s="626"/>
      <c r="J18" s="626"/>
      <c r="K18" s="626"/>
      <c r="L18" s="626"/>
      <c r="M18" s="626"/>
      <c r="N18" s="626"/>
      <c r="O18" s="626"/>
      <c r="P18" s="626"/>
      <c r="Q18" s="627"/>
    </row>
    <row r="19" spans="2:18">
      <c r="C19" s="12"/>
      <c r="D19" s="12"/>
      <c r="E19" s="12"/>
      <c r="F19" s="12"/>
      <c r="H19" s="628" t="s">
        <v>13</v>
      </c>
      <c r="I19" s="629"/>
      <c r="J19" s="629"/>
      <c r="K19" s="3"/>
      <c r="L19" s="3"/>
      <c r="M19" s="3"/>
      <c r="N19" s="3"/>
      <c r="O19" s="3"/>
      <c r="P19" s="3"/>
      <c r="Q19" s="3"/>
    </row>
    <row r="20" spans="2:18" ht="9.75" customHeight="1">
      <c r="C20" s="12"/>
      <c r="D20" s="12"/>
      <c r="E20" s="12"/>
      <c r="F20" s="12"/>
    </row>
    <row r="22" spans="2:18" ht="15" customHeight="1">
      <c r="B22" s="36" t="s">
        <v>16</v>
      </c>
      <c r="C22" s="643" t="s">
        <v>20</v>
      </c>
      <c r="D22" s="643"/>
      <c r="E22" s="643"/>
      <c r="H22" s="637" t="s">
        <v>18</v>
      </c>
      <c r="I22" s="638"/>
      <c r="M22" s="641" t="s">
        <v>17</v>
      </c>
      <c r="N22" s="642"/>
      <c r="O22" s="23"/>
      <c r="P22" s="637" t="s">
        <v>21</v>
      </c>
      <c r="Q22" s="638"/>
    </row>
    <row r="23" spans="2:18">
      <c r="C23" s="20"/>
      <c r="D23" s="21"/>
      <c r="E23" s="21"/>
      <c r="H23" s="22"/>
      <c r="I23" s="21"/>
      <c r="M23" s="642"/>
      <c r="N23" s="642"/>
      <c r="O23" s="23"/>
    </row>
    <row r="24" spans="2:18">
      <c r="C24" s="20"/>
      <c r="D24" s="21"/>
      <c r="E24" s="21"/>
      <c r="H24" s="22"/>
      <c r="I24" s="21"/>
      <c r="M24" s="642"/>
      <c r="N24" s="642"/>
      <c r="O24" s="24"/>
    </row>
    <row r="25" spans="2:18" ht="18" customHeight="1">
      <c r="H25" s="606" t="s">
        <v>187</v>
      </c>
      <c r="I25" s="606"/>
      <c r="J25" s="33"/>
      <c r="K25" s="34"/>
      <c r="L25" s="34"/>
      <c r="M25" s="39">
        <v>0.5</v>
      </c>
      <c r="P25" s="606" t="s">
        <v>187</v>
      </c>
      <c r="Q25" s="606"/>
    </row>
    <row r="26" spans="2:18" ht="18" customHeight="1">
      <c r="H26" s="606" t="s">
        <v>27</v>
      </c>
      <c r="I26" s="606"/>
      <c r="J26" s="606"/>
      <c r="K26" s="635"/>
      <c r="L26" s="636"/>
      <c r="M26" s="2"/>
      <c r="P26" s="606" t="s">
        <v>30</v>
      </c>
      <c r="Q26" s="606"/>
    </row>
    <row r="27" spans="2:18" ht="17.25" customHeight="1">
      <c r="H27" s="606" t="s">
        <v>28</v>
      </c>
      <c r="I27" s="606"/>
      <c r="J27" s="35"/>
      <c r="K27" s="35"/>
      <c r="L27" s="35"/>
      <c r="M27" s="2"/>
      <c r="P27" s="606" t="s">
        <v>28</v>
      </c>
      <c r="Q27" s="606"/>
    </row>
    <row r="28" spans="2:18" ht="21" customHeight="1">
      <c r="H28" s="660" t="s">
        <v>31</v>
      </c>
      <c r="I28" s="660"/>
      <c r="J28" s="660"/>
      <c r="K28" s="661"/>
      <c r="L28" s="662"/>
      <c r="M28" s="2"/>
      <c r="P28" s="606" t="s">
        <v>422</v>
      </c>
      <c r="Q28" s="606"/>
      <c r="R28" s="605"/>
    </row>
    <row r="29" spans="2:18" ht="12.75" hidden="1" customHeight="1">
      <c r="H29" s="35"/>
      <c r="I29" s="35"/>
      <c r="J29" s="35"/>
      <c r="K29" s="35"/>
      <c r="L29" s="35"/>
      <c r="M29" s="2"/>
      <c r="P29" s="504"/>
      <c r="Q29" s="504"/>
    </row>
    <row r="30" spans="2:18" ht="20.25" customHeight="1">
      <c r="H30" s="606" t="s">
        <v>29</v>
      </c>
      <c r="I30" s="606" t="s">
        <v>19</v>
      </c>
      <c r="J30" s="663"/>
      <c r="K30" s="663"/>
      <c r="L30" s="35"/>
      <c r="M30" s="2"/>
      <c r="P30" s="606" t="s">
        <v>29</v>
      </c>
      <c r="Q30" s="606" t="s">
        <v>19</v>
      </c>
    </row>
    <row r="32" spans="2:18" s="38" customFormat="1" ht="12.75" customHeight="1">
      <c r="H32" s="634" t="s">
        <v>95</v>
      </c>
      <c r="I32" s="634"/>
      <c r="J32" s="634"/>
      <c r="K32" s="634"/>
      <c r="L32" s="634"/>
      <c r="M32" s="634"/>
      <c r="N32" s="634"/>
      <c r="O32" s="634"/>
      <c r="P32" s="634"/>
      <c r="Q32" s="634"/>
    </row>
    <row r="33" spans="2:21" s="38" customFormat="1">
      <c r="H33" s="634"/>
      <c r="I33" s="634"/>
      <c r="J33" s="634"/>
      <c r="K33" s="634"/>
      <c r="L33" s="634"/>
      <c r="M33" s="634"/>
      <c r="N33" s="634"/>
      <c r="O33" s="634"/>
      <c r="P33" s="634"/>
      <c r="Q33" s="634"/>
    </row>
    <row r="34" spans="2:21" s="38" customFormat="1">
      <c r="H34" s="634"/>
      <c r="I34" s="634"/>
      <c r="J34" s="634"/>
      <c r="K34" s="634"/>
      <c r="L34" s="634"/>
      <c r="M34" s="634"/>
      <c r="N34" s="634"/>
      <c r="O34" s="634"/>
      <c r="P34" s="634"/>
      <c r="Q34" s="634"/>
    </row>
    <row r="35" spans="2:21" ht="55.5" customHeight="1">
      <c r="H35" s="634"/>
      <c r="I35" s="634"/>
      <c r="J35" s="634"/>
      <c r="K35" s="634"/>
      <c r="L35" s="634"/>
      <c r="M35" s="634"/>
      <c r="N35" s="634"/>
      <c r="O35" s="634"/>
      <c r="P35" s="634"/>
      <c r="Q35" s="634"/>
    </row>
    <row r="36" spans="2:21">
      <c r="H36" s="628" t="s">
        <v>13</v>
      </c>
      <c r="I36" s="629"/>
      <c r="J36" s="629"/>
      <c r="K36" s="3"/>
      <c r="L36" s="3"/>
      <c r="M36" s="3"/>
      <c r="N36" s="3"/>
      <c r="O36" s="3"/>
      <c r="P36" s="3"/>
      <c r="Q36" s="3"/>
    </row>
    <row r="37" spans="2:21" ht="13.5" customHeight="1">
      <c r="H37" s="671" t="s">
        <v>22</v>
      </c>
      <c r="I37" s="671"/>
      <c r="J37" s="671"/>
      <c r="K37" s="672"/>
      <c r="L37" s="3"/>
      <c r="M37" s="3"/>
      <c r="N37" s="3"/>
      <c r="O37" s="3"/>
      <c r="P37" s="3"/>
      <c r="Q37" s="3"/>
    </row>
    <row r="39" spans="2:21" ht="84" customHeight="1">
      <c r="B39" s="37" t="s">
        <v>23</v>
      </c>
      <c r="C39" s="664" t="s">
        <v>24</v>
      </c>
      <c r="D39" s="665"/>
      <c r="E39" s="665"/>
      <c r="F39" s="12"/>
      <c r="H39" s="668" t="s">
        <v>96</v>
      </c>
      <c r="I39" s="669"/>
      <c r="J39" s="669"/>
      <c r="K39" s="669"/>
      <c r="L39" s="669"/>
      <c r="M39" s="669"/>
      <c r="N39" s="669"/>
      <c r="O39" s="669"/>
      <c r="P39" s="669"/>
      <c r="Q39" s="670"/>
    </row>
    <row r="40" spans="2:21" ht="12.75" customHeight="1">
      <c r="C40" s="12"/>
      <c r="D40" s="12"/>
      <c r="E40" s="12"/>
      <c r="F40" s="12"/>
      <c r="H40" s="628" t="s">
        <v>13</v>
      </c>
      <c r="I40" s="629"/>
      <c r="J40" s="629"/>
      <c r="K40" s="3"/>
      <c r="L40" s="3"/>
      <c r="M40" s="3"/>
      <c r="N40" s="3"/>
      <c r="O40" s="3"/>
      <c r="P40" s="3"/>
      <c r="Q40" s="3"/>
    </row>
    <row r="42" spans="2:21" ht="15.75">
      <c r="C42" s="666"/>
      <c r="D42" s="667"/>
      <c r="S42" s="27"/>
    </row>
    <row r="43" spans="2:21" ht="15" customHeight="1">
      <c r="B43" s="37" t="s">
        <v>25</v>
      </c>
      <c r="C43" s="656" t="s">
        <v>35</v>
      </c>
      <c r="D43" s="657"/>
      <c r="E43" s="605"/>
      <c r="H43" s="580" t="s">
        <v>426</v>
      </c>
      <c r="I43" s="581"/>
      <c r="J43" s="581"/>
      <c r="K43" s="581"/>
      <c r="L43" s="581"/>
      <c r="M43" s="582"/>
      <c r="N43" s="594" t="s">
        <v>427</v>
      </c>
      <c r="O43" s="595"/>
      <c r="P43" s="595"/>
      <c r="Q43" s="595"/>
      <c r="R43" s="596"/>
      <c r="S43" s="108"/>
      <c r="T43" s="469"/>
      <c r="U43" s="469"/>
    </row>
    <row r="44" spans="2:21" ht="26.25" customHeight="1">
      <c r="C44" s="656" t="s">
        <v>26</v>
      </c>
      <c r="D44" s="657"/>
      <c r="H44" s="505" t="s">
        <v>423</v>
      </c>
      <c r="I44" s="583" t="s">
        <v>424</v>
      </c>
      <c r="J44" s="584"/>
      <c r="K44" s="584"/>
      <c r="L44" s="585"/>
      <c r="M44" s="513">
        <v>100</v>
      </c>
      <c r="N44" s="514" t="s">
        <v>428</v>
      </c>
      <c r="O44" s="588" t="s">
        <v>424</v>
      </c>
      <c r="P44" s="589"/>
      <c r="Q44" s="590"/>
      <c r="R44" s="478">
        <v>100</v>
      </c>
      <c r="S44" s="512"/>
    </row>
    <row r="45" spans="2:21" ht="27.75" customHeight="1">
      <c r="C45" s="32"/>
      <c r="D45" s="32"/>
      <c r="H45" s="517" t="s">
        <v>430</v>
      </c>
      <c r="I45" s="583" t="s">
        <v>425</v>
      </c>
      <c r="J45" s="586"/>
      <c r="K45" s="586"/>
      <c r="L45" s="587"/>
      <c r="M45" s="506"/>
      <c r="N45" s="518" t="s">
        <v>429</v>
      </c>
      <c r="O45" s="591" t="s">
        <v>425</v>
      </c>
      <c r="P45" s="592"/>
      <c r="Q45" s="593"/>
      <c r="R45" s="477"/>
      <c r="S45" s="470"/>
    </row>
    <row r="46" spans="2:21">
      <c r="H46" s="516"/>
      <c r="I46" s="469"/>
      <c r="J46" s="469"/>
      <c r="K46" s="469"/>
      <c r="L46" s="469"/>
      <c r="M46" s="469"/>
    </row>
    <row r="47" spans="2:21" ht="6" customHeight="1"/>
    <row r="48" spans="2:21" ht="21" customHeight="1">
      <c r="H48" s="658" t="s">
        <v>33</v>
      </c>
      <c r="I48" s="658"/>
      <c r="J48" s="507">
        <v>2009</v>
      </c>
      <c r="K48" s="507">
        <v>2020</v>
      </c>
      <c r="L48" s="508">
        <v>11</v>
      </c>
      <c r="M48" s="34" t="s">
        <v>34</v>
      </c>
      <c r="O48" s="507">
        <v>2009</v>
      </c>
      <c r="P48" s="509">
        <v>2020</v>
      </c>
      <c r="Q48" s="456" t="s">
        <v>351</v>
      </c>
    </row>
    <row r="49" spans="2:17">
      <c r="H49" s="510"/>
      <c r="I49" s="511"/>
      <c r="J49" s="511"/>
      <c r="K49" s="511"/>
      <c r="L49" s="511"/>
      <c r="M49" s="511"/>
      <c r="N49" s="511"/>
      <c r="O49" s="511"/>
      <c r="P49" s="511"/>
      <c r="Q49" s="511"/>
    </row>
    <row r="50" spans="2:17">
      <c r="H50" s="511"/>
      <c r="I50" s="511"/>
      <c r="J50" s="511"/>
      <c r="K50" s="511"/>
      <c r="L50" s="511"/>
      <c r="M50" s="511"/>
      <c r="N50" s="511"/>
      <c r="O50" s="511"/>
      <c r="P50" s="511"/>
      <c r="Q50" s="511"/>
    </row>
    <row r="51" spans="2:17">
      <c r="H51" s="628"/>
      <c r="I51" s="629"/>
      <c r="J51" s="629"/>
      <c r="K51" s="605"/>
      <c r="L51" s="3"/>
      <c r="M51" s="3"/>
      <c r="N51" s="3"/>
      <c r="O51" s="3"/>
      <c r="P51" s="3"/>
      <c r="Q51" s="3"/>
    </row>
    <row r="52" spans="2:17">
      <c r="H52" s="605"/>
      <c r="I52" s="605"/>
      <c r="J52" s="605"/>
      <c r="K52" s="605"/>
      <c r="L52" s="3"/>
      <c r="M52" s="3"/>
      <c r="N52" s="3"/>
      <c r="O52" s="3"/>
      <c r="P52" s="3"/>
      <c r="Q52" s="3"/>
    </row>
    <row r="53" spans="2:17" s="37" customFormat="1" ht="16.5" customHeight="1">
      <c r="B53" s="37" t="s">
        <v>36</v>
      </c>
      <c r="C53" s="643" t="s">
        <v>37</v>
      </c>
      <c r="D53" s="643"/>
      <c r="E53" s="643"/>
    </row>
    <row r="54" spans="2:17" ht="14.25" customHeight="1">
      <c r="C54" s="656" t="s">
        <v>38</v>
      </c>
      <c r="D54" s="657"/>
      <c r="E54" s="605"/>
      <c r="H54" s="466"/>
      <c r="I54" s="467"/>
      <c r="O54" s="645" t="s">
        <v>39</v>
      </c>
      <c r="P54" s="645"/>
    </row>
    <row r="55" spans="2:17" ht="15" customHeight="1">
      <c r="I55" s="647" t="s">
        <v>186</v>
      </c>
      <c r="J55" s="648"/>
      <c r="K55" s="648"/>
      <c r="L55" s="648"/>
      <c r="M55" s="648"/>
      <c r="N55" s="649"/>
      <c r="O55" s="2">
        <v>20</v>
      </c>
    </row>
    <row r="56" spans="2:17" s="108" customFormat="1" ht="15" customHeight="1">
      <c r="H56" s="659" t="s">
        <v>418</v>
      </c>
      <c r="I56" s="605"/>
      <c r="J56" s="468"/>
      <c r="K56" s="468"/>
      <c r="L56" s="468"/>
      <c r="M56" s="468"/>
      <c r="N56" s="468"/>
      <c r="O56" s="2"/>
    </row>
    <row r="57" spans="2:17" ht="16.5" customHeight="1">
      <c r="H57" s="503"/>
      <c r="I57" s="650" t="s">
        <v>419</v>
      </c>
      <c r="J57" s="651"/>
      <c r="K57" s="651"/>
      <c r="L57" s="651"/>
      <c r="M57" s="651"/>
      <c r="N57" s="652"/>
      <c r="O57" s="2">
        <v>75</v>
      </c>
    </row>
    <row r="58" spans="2:17" ht="15.75" customHeight="1">
      <c r="H58" s="465"/>
      <c r="I58" s="653" t="s">
        <v>420</v>
      </c>
      <c r="J58" s="654"/>
      <c r="K58" s="654"/>
      <c r="L58" s="654"/>
      <c r="M58" s="654"/>
      <c r="N58" s="655"/>
      <c r="O58" s="2">
        <v>2</v>
      </c>
    </row>
    <row r="59" spans="2:17" ht="15">
      <c r="H59" s="630" t="s">
        <v>421</v>
      </c>
      <c r="I59" s="631"/>
      <c r="J59" s="632"/>
      <c r="K59" s="632"/>
      <c r="L59" s="632"/>
      <c r="M59" s="632"/>
      <c r="N59" s="633"/>
      <c r="O59" s="2">
        <v>3</v>
      </c>
    </row>
    <row r="60" spans="2:17">
      <c r="I60" s="19"/>
      <c r="O60" s="3"/>
    </row>
    <row r="62" spans="2:17" s="37" customFormat="1" ht="17.25" customHeight="1">
      <c r="B62" s="37" t="s">
        <v>40</v>
      </c>
      <c r="C62" s="646" t="s">
        <v>41</v>
      </c>
      <c r="D62" s="646"/>
      <c r="H62" s="597" t="s">
        <v>352</v>
      </c>
      <c r="I62" s="598"/>
      <c r="J62" s="598"/>
      <c r="K62" s="598"/>
      <c r="L62" s="598"/>
      <c r="M62" s="598"/>
      <c r="N62" s="598"/>
      <c r="O62" s="598"/>
      <c r="P62" s="598"/>
      <c r="Q62" s="599"/>
    </row>
    <row r="63" spans="2:17" ht="75" customHeight="1">
      <c r="H63" s="600"/>
      <c r="I63" s="601"/>
      <c r="J63" s="601"/>
      <c r="K63" s="601"/>
      <c r="L63" s="601"/>
      <c r="M63" s="601"/>
      <c r="N63" s="601"/>
      <c r="O63" s="601"/>
      <c r="P63" s="601"/>
      <c r="Q63" s="602"/>
    </row>
    <row r="64" spans="2:17">
      <c r="H64" s="628" t="s">
        <v>13</v>
      </c>
      <c r="I64" s="629"/>
      <c r="J64" s="629"/>
      <c r="K64" s="3"/>
      <c r="L64" s="3"/>
      <c r="M64" s="3"/>
      <c r="N64" s="3"/>
      <c r="O64" s="3"/>
      <c r="P64" s="3"/>
      <c r="Q64" s="3"/>
    </row>
    <row r="66" spans="2:18">
      <c r="B66" s="471" t="s">
        <v>413</v>
      </c>
      <c r="C66" s="659" t="s">
        <v>384</v>
      </c>
      <c r="D66" s="605"/>
      <c r="E66" s="605"/>
      <c r="F66" s="108"/>
      <c r="G66" s="108"/>
      <c r="H66" s="108"/>
      <c r="I66" s="108"/>
      <c r="J66" s="108"/>
      <c r="K66" s="108"/>
      <c r="L66" s="108"/>
      <c r="M66" s="108"/>
      <c r="N66" s="108"/>
      <c r="O66" s="108"/>
      <c r="P66" s="108"/>
      <c r="Q66" s="108"/>
    </row>
    <row r="67" spans="2:18" ht="18.75" customHeight="1">
      <c r="C67" s="675" t="s">
        <v>414</v>
      </c>
      <c r="D67" s="676"/>
      <c r="E67" s="515"/>
      <c r="F67" s="515"/>
      <c r="G67" s="673" t="s">
        <v>385</v>
      </c>
      <c r="H67" s="674"/>
      <c r="I67" s="674"/>
      <c r="J67" s="673" t="s">
        <v>386</v>
      </c>
      <c r="K67" s="674"/>
      <c r="L67" s="673" t="s">
        <v>387</v>
      </c>
      <c r="M67" s="674"/>
      <c r="N67" s="674"/>
      <c r="O67" s="673" t="s">
        <v>388</v>
      </c>
      <c r="P67" s="674"/>
      <c r="Q67" s="674"/>
      <c r="R67" s="465"/>
    </row>
    <row r="68" spans="2:18">
      <c r="C68" s="689" t="s">
        <v>417</v>
      </c>
      <c r="D68" s="690"/>
      <c r="E68" s="691"/>
      <c r="F68" s="108"/>
      <c r="G68" s="692"/>
      <c r="H68" s="692"/>
      <c r="I68" s="692"/>
      <c r="J68" s="480"/>
      <c r="K68" s="481" t="s">
        <v>389</v>
      </c>
      <c r="L68" s="485"/>
      <c r="M68" s="685" t="s">
        <v>393</v>
      </c>
      <c r="N68" s="686"/>
      <c r="O68" s="485"/>
      <c r="P68" s="685" t="s">
        <v>394</v>
      </c>
      <c r="Q68" s="686"/>
      <c r="R68" s="465"/>
    </row>
    <row r="69" spans="2:18">
      <c r="C69" s="690"/>
      <c r="D69" s="690"/>
      <c r="E69" s="691"/>
      <c r="F69" s="108"/>
      <c r="G69" s="692"/>
      <c r="H69" s="692"/>
      <c r="I69" s="692"/>
      <c r="J69" s="479"/>
      <c r="K69" s="482" t="s">
        <v>390</v>
      </c>
      <c r="L69" s="486"/>
      <c r="M69" s="684" t="s">
        <v>395</v>
      </c>
      <c r="N69" s="636"/>
      <c r="O69" s="486"/>
      <c r="P69" s="684" t="s">
        <v>397</v>
      </c>
      <c r="Q69" s="636"/>
      <c r="R69" s="465"/>
    </row>
    <row r="70" spans="2:18">
      <c r="C70" s="690"/>
      <c r="D70" s="690"/>
      <c r="E70" s="691"/>
      <c r="F70" s="108"/>
      <c r="G70" s="692"/>
      <c r="H70" s="692"/>
      <c r="I70" s="692"/>
      <c r="J70" s="479"/>
      <c r="K70" s="482" t="s">
        <v>391</v>
      </c>
      <c r="L70" s="487"/>
      <c r="M70" s="677" t="s">
        <v>396</v>
      </c>
      <c r="N70" s="636"/>
      <c r="O70" s="479"/>
      <c r="P70" s="684" t="s">
        <v>398</v>
      </c>
      <c r="Q70" s="636"/>
    </row>
    <row r="71" spans="2:18">
      <c r="C71" s="690"/>
      <c r="D71" s="690"/>
      <c r="E71" s="691"/>
      <c r="F71" s="108"/>
      <c r="G71" s="692"/>
      <c r="H71" s="692"/>
      <c r="I71" s="692"/>
      <c r="J71" s="479"/>
      <c r="K71" s="482" t="s">
        <v>392</v>
      </c>
      <c r="L71" s="487"/>
      <c r="M71" s="677" t="s">
        <v>411</v>
      </c>
      <c r="N71" s="683"/>
      <c r="O71" s="487"/>
      <c r="P71" s="677" t="s">
        <v>399</v>
      </c>
      <c r="Q71" s="636"/>
      <c r="R71" s="476"/>
    </row>
    <row r="72" spans="2:18">
      <c r="C72" s="690"/>
      <c r="D72" s="690"/>
      <c r="E72" s="691"/>
      <c r="F72" s="108"/>
      <c r="G72" s="692"/>
      <c r="H72" s="692"/>
      <c r="I72" s="692"/>
      <c r="J72" s="483"/>
      <c r="K72" s="484"/>
      <c r="L72" s="487"/>
      <c r="M72" s="677" t="s">
        <v>415</v>
      </c>
      <c r="N72" s="683"/>
      <c r="O72" s="486"/>
      <c r="P72" s="684" t="s">
        <v>412</v>
      </c>
      <c r="Q72" s="636"/>
    </row>
    <row r="73" spans="2:18">
      <c r="C73" s="690"/>
      <c r="D73" s="690"/>
      <c r="E73" s="691"/>
      <c r="F73" s="108"/>
      <c r="G73" s="692"/>
      <c r="H73" s="692"/>
      <c r="I73" s="692"/>
      <c r="J73" s="483"/>
      <c r="K73" s="484"/>
      <c r="L73" s="26"/>
      <c r="M73" s="687"/>
      <c r="N73" s="688"/>
      <c r="O73" s="488"/>
      <c r="P73" s="698" t="s">
        <v>400</v>
      </c>
      <c r="Q73" s="688"/>
      <c r="R73" s="476"/>
    </row>
    <row r="74" spans="2:18">
      <c r="C74" s="689" t="s">
        <v>408</v>
      </c>
      <c r="D74" s="690"/>
      <c r="E74" s="691"/>
      <c r="F74" s="108"/>
      <c r="G74" s="695" t="s">
        <v>401</v>
      </c>
      <c r="H74" s="696"/>
      <c r="I74" s="696"/>
      <c r="J74" s="480"/>
      <c r="K74" s="481" t="s">
        <v>389</v>
      </c>
      <c r="L74" s="485"/>
      <c r="M74" s="685" t="s">
        <v>393</v>
      </c>
      <c r="N74" s="686"/>
      <c r="O74" s="485"/>
      <c r="P74" s="685" t="s">
        <v>394</v>
      </c>
      <c r="Q74" s="686"/>
    </row>
    <row r="75" spans="2:18">
      <c r="C75" s="690"/>
      <c r="D75" s="690"/>
      <c r="E75" s="691"/>
      <c r="F75" s="108"/>
      <c r="G75" s="697" t="s">
        <v>402</v>
      </c>
      <c r="H75" s="672"/>
      <c r="I75" s="672"/>
      <c r="J75" s="479"/>
      <c r="K75" s="482" t="s">
        <v>390</v>
      </c>
      <c r="L75" s="486"/>
      <c r="M75" s="684" t="s">
        <v>395</v>
      </c>
      <c r="N75" s="636"/>
      <c r="O75" s="486"/>
      <c r="P75" s="684" t="s">
        <v>397</v>
      </c>
      <c r="Q75" s="636"/>
    </row>
    <row r="76" spans="2:18">
      <c r="C76" s="690"/>
      <c r="D76" s="690"/>
      <c r="E76" s="691"/>
      <c r="F76" s="108"/>
      <c r="G76" s="697" t="s">
        <v>403</v>
      </c>
      <c r="H76" s="672"/>
      <c r="I76" s="672"/>
      <c r="J76" s="479"/>
      <c r="K76" s="482" t="s">
        <v>391</v>
      </c>
      <c r="L76" s="487"/>
      <c r="M76" s="677" t="s">
        <v>396</v>
      </c>
      <c r="N76" s="636"/>
      <c r="O76" s="479"/>
      <c r="P76" s="684" t="s">
        <v>398</v>
      </c>
      <c r="Q76" s="636"/>
    </row>
    <row r="77" spans="2:18">
      <c r="C77" s="690"/>
      <c r="D77" s="690"/>
      <c r="E77" s="691"/>
      <c r="F77" s="108"/>
      <c r="G77" s="697" t="s">
        <v>404</v>
      </c>
      <c r="H77" s="672"/>
      <c r="I77" s="672"/>
      <c r="J77" s="479"/>
      <c r="K77" s="482" t="s">
        <v>392</v>
      </c>
      <c r="L77" s="487"/>
      <c r="M77" s="677" t="s">
        <v>411</v>
      </c>
      <c r="N77" s="683"/>
      <c r="O77" s="487"/>
      <c r="P77" s="677" t="s">
        <v>399</v>
      </c>
      <c r="Q77" s="636"/>
    </row>
    <row r="78" spans="2:18">
      <c r="C78" s="690"/>
      <c r="D78" s="690"/>
      <c r="E78" s="691"/>
      <c r="F78" s="108"/>
      <c r="G78" s="697" t="s">
        <v>405</v>
      </c>
      <c r="H78" s="605"/>
      <c r="I78" s="636"/>
      <c r="J78" s="483"/>
      <c r="K78" s="484"/>
      <c r="L78" s="487"/>
      <c r="M78" s="712" t="s">
        <v>415</v>
      </c>
      <c r="N78" s="713"/>
      <c r="O78" s="486"/>
      <c r="P78" s="684" t="s">
        <v>412</v>
      </c>
      <c r="Q78" s="636"/>
    </row>
    <row r="79" spans="2:18">
      <c r="C79" s="690"/>
      <c r="D79" s="690"/>
      <c r="E79" s="691"/>
      <c r="F79" s="108"/>
      <c r="G79" s="697" t="s">
        <v>406</v>
      </c>
      <c r="H79" s="672"/>
      <c r="I79" s="672"/>
      <c r="J79" s="483"/>
      <c r="K79" s="484"/>
      <c r="L79" s="483"/>
      <c r="M79" s="679"/>
      <c r="N79" s="682"/>
      <c r="O79" s="487"/>
      <c r="P79" s="677" t="s">
        <v>400</v>
      </c>
      <c r="Q79" s="636"/>
    </row>
    <row r="80" spans="2:18">
      <c r="C80" s="693"/>
      <c r="D80" s="693"/>
      <c r="E80" s="694"/>
      <c r="F80" s="108"/>
      <c r="G80" s="697" t="s">
        <v>407</v>
      </c>
      <c r="H80" s="672"/>
      <c r="I80" s="672"/>
      <c r="J80" s="26"/>
      <c r="K80" s="28"/>
      <c r="L80" s="26"/>
      <c r="M80" s="714"/>
      <c r="N80" s="715"/>
      <c r="O80" s="26"/>
      <c r="P80" s="687"/>
      <c r="Q80" s="688"/>
    </row>
    <row r="81" spans="3:17" ht="26.25" customHeight="1">
      <c r="C81" s="700" t="s">
        <v>416</v>
      </c>
      <c r="D81" s="701"/>
      <c r="E81" s="694"/>
      <c r="F81" s="25"/>
      <c r="G81" s="716" t="s">
        <v>410</v>
      </c>
      <c r="H81" s="717"/>
      <c r="I81" s="686"/>
      <c r="J81" s="480"/>
      <c r="K81" s="481" t="s">
        <v>389</v>
      </c>
      <c r="L81" s="485"/>
      <c r="M81" s="685" t="s">
        <v>393</v>
      </c>
      <c r="N81" s="686"/>
      <c r="O81" s="489"/>
      <c r="P81" s="685" t="s">
        <v>394</v>
      </c>
      <c r="Q81" s="686"/>
    </row>
    <row r="82" spans="3:17" ht="24" customHeight="1">
      <c r="C82" s="702"/>
      <c r="D82" s="703"/>
      <c r="E82" s="708"/>
      <c r="F82" s="3"/>
      <c r="G82" s="680" t="s">
        <v>409</v>
      </c>
      <c r="H82" s="681"/>
      <c r="I82" s="636"/>
      <c r="J82" s="479"/>
      <c r="K82" s="499" t="s">
        <v>390</v>
      </c>
      <c r="L82" s="486"/>
      <c r="M82" s="710" t="s">
        <v>395</v>
      </c>
      <c r="N82" s="711"/>
      <c r="O82" s="490"/>
      <c r="P82" s="710" t="s">
        <v>397</v>
      </c>
      <c r="Q82" s="711"/>
    </row>
    <row r="83" spans="3:17">
      <c r="C83" s="702"/>
      <c r="D83" s="703"/>
      <c r="E83" s="708"/>
      <c r="F83" s="3"/>
      <c r="G83" s="680" t="s">
        <v>407</v>
      </c>
      <c r="H83" s="679"/>
      <c r="I83" s="682"/>
      <c r="J83" s="479"/>
      <c r="K83" s="482" t="s">
        <v>391</v>
      </c>
      <c r="L83" s="487"/>
      <c r="M83" s="677" t="s">
        <v>396</v>
      </c>
      <c r="N83" s="636"/>
      <c r="O83" s="491"/>
      <c r="P83" s="684" t="s">
        <v>398</v>
      </c>
      <c r="Q83" s="636"/>
    </row>
    <row r="84" spans="3:17">
      <c r="C84" s="704"/>
      <c r="D84" s="705"/>
      <c r="E84" s="708"/>
      <c r="F84" s="27"/>
      <c r="G84" s="494"/>
      <c r="H84" s="495"/>
      <c r="I84" s="493"/>
      <c r="J84" s="479"/>
      <c r="K84" s="482" t="s">
        <v>392</v>
      </c>
      <c r="L84" s="487"/>
      <c r="M84" s="677" t="s">
        <v>411</v>
      </c>
      <c r="N84" s="683"/>
      <c r="O84" s="476"/>
      <c r="P84" s="677" t="s">
        <v>399</v>
      </c>
      <c r="Q84" s="636"/>
    </row>
    <row r="85" spans="3:17">
      <c r="C85" s="704"/>
      <c r="D85" s="705"/>
      <c r="E85" s="708"/>
      <c r="G85" s="494"/>
      <c r="H85" s="495"/>
      <c r="I85" s="493"/>
      <c r="J85" s="483"/>
      <c r="K85" s="484"/>
      <c r="L85" s="483"/>
      <c r="M85" s="677" t="s">
        <v>415</v>
      </c>
      <c r="N85" s="683"/>
      <c r="O85" s="490"/>
      <c r="P85" s="684" t="s">
        <v>412</v>
      </c>
      <c r="Q85" s="636"/>
    </row>
    <row r="86" spans="3:17">
      <c r="C86" s="706"/>
      <c r="D86" s="707"/>
      <c r="E86" s="709"/>
      <c r="G86" s="496"/>
      <c r="H86" s="497"/>
      <c r="I86" s="498"/>
      <c r="J86" s="26"/>
      <c r="K86" s="28"/>
      <c r="L86" s="26"/>
      <c r="M86" s="27"/>
      <c r="N86" s="28"/>
      <c r="O86" s="492"/>
      <c r="P86" s="698" t="s">
        <v>400</v>
      </c>
      <c r="Q86" s="688"/>
    </row>
    <row r="87" spans="3:17">
      <c r="J87" s="3"/>
      <c r="K87" s="3"/>
    </row>
    <row r="89" spans="3:17">
      <c r="C89" s="659"/>
      <c r="D89" s="605"/>
      <c r="E89" s="605"/>
    </row>
    <row r="90" spans="3:17">
      <c r="C90" s="471"/>
      <c r="G90" s="659"/>
      <c r="H90" s="605"/>
      <c r="I90" s="605"/>
      <c r="J90" s="659"/>
      <c r="K90" s="605"/>
      <c r="L90" s="659"/>
      <c r="M90" s="605"/>
      <c r="N90" s="605"/>
      <c r="O90" s="659"/>
      <c r="P90" s="605"/>
    </row>
    <row r="91" spans="3:17">
      <c r="I91" s="471"/>
      <c r="J91" s="471"/>
      <c r="K91" s="471"/>
      <c r="L91" s="659"/>
      <c r="M91" s="605"/>
      <c r="N91" s="605"/>
      <c r="O91" s="659"/>
      <c r="P91" s="605"/>
    </row>
    <row r="92" spans="3:17">
      <c r="I92" s="471"/>
      <c r="J92" s="471"/>
      <c r="K92" s="471"/>
      <c r="L92" s="659"/>
      <c r="M92" s="605"/>
      <c r="N92" s="605"/>
      <c r="O92" s="659"/>
      <c r="P92" s="605"/>
    </row>
    <row r="93" spans="3:17">
      <c r="C93" s="678"/>
      <c r="D93" s="679"/>
      <c r="I93" s="471"/>
      <c r="J93" s="471"/>
      <c r="K93" s="471"/>
      <c r="L93" s="677"/>
      <c r="M93" s="677"/>
      <c r="N93" s="677"/>
      <c r="O93" s="471"/>
    </row>
    <row r="94" spans="3:17" ht="15" customHeight="1">
      <c r="C94" s="472"/>
      <c r="D94" s="472"/>
      <c r="I94" s="471"/>
      <c r="J94" s="471"/>
      <c r="K94" s="471"/>
      <c r="L94" s="677"/>
      <c r="M94" s="677"/>
      <c r="N94" s="677"/>
      <c r="O94" s="677"/>
      <c r="P94" s="677"/>
    </row>
    <row r="95" spans="3:17">
      <c r="L95" s="677"/>
      <c r="M95" s="677"/>
      <c r="N95" s="677"/>
      <c r="O95" s="659"/>
      <c r="P95" s="605"/>
      <c r="Q95" s="605"/>
    </row>
    <row r="96" spans="3:17">
      <c r="O96" s="677"/>
      <c r="P96" s="677"/>
    </row>
    <row r="98" spans="3:8" ht="50.25" customHeight="1">
      <c r="C98" s="473"/>
      <c r="D98" s="465"/>
      <c r="G98" s="475"/>
    </row>
    <row r="99" spans="3:8">
      <c r="C99" s="465"/>
      <c r="D99" s="465"/>
      <c r="G99" s="471"/>
    </row>
    <row r="100" spans="3:8">
      <c r="C100" s="465"/>
      <c r="D100" s="465"/>
      <c r="G100" s="471"/>
    </row>
    <row r="101" spans="3:8">
      <c r="C101" s="465"/>
      <c r="D101" s="465"/>
      <c r="G101" s="471"/>
    </row>
    <row r="102" spans="3:8">
      <c r="C102" s="465"/>
      <c r="D102" s="465"/>
      <c r="G102" s="471"/>
    </row>
    <row r="103" spans="3:8">
      <c r="C103" s="465"/>
      <c r="D103" s="465"/>
      <c r="G103" s="471"/>
    </row>
    <row r="104" spans="3:8">
      <c r="C104" s="465"/>
      <c r="D104" s="465"/>
      <c r="G104" s="471"/>
    </row>
    <row r="105" spans="3:8" ht="49.5" customHeight="1">
      <c r="C105" s="500"/>
      <c r="D105" s="474"/>
      <c r="E105" s="474"/>
      <c r="F105" s="474"/>
      <c r="G105" s="500"/>
      <c r="H105" s="474"/>
    </row>
    <row r="106" spans="3:8" ht="39.75" customHeight="1">
      <c r="C106" s="474"/>
      <c r="D106" s="474"/>
      <c r="E106" s="474"/>
      <c r="F106" s="474"/>
      <c r="G106" s="501"/>
      <c r="H106" s="502"/>
    </row>
    <row r="107" spans="3:8">
      <c r="C107" s="474"/>
      <c r="D107" s="474"/>
      <c r="E107" s="474"/>
      <c r="F107" s="474"/>
      <c r="G107" s="500"/>
      <c r="H107" s="474"/>
    </row>
  </sheetData>
  <sheetProtection formatCells="0" formatRows="0" insertRows="0" insertHyperlinks="0" deleteRows="0"/>
  <mergeCells count="133">
    <mergeCell ref="P2:S2"/>
    <mergeCell ref="P3:S3"/>
    <mergeCell ref="P85:Q85"/>
    <mergeCell ref="P86:Q86"/>
    <mergeCell ref="M85:N85"/>
    <mergeCell ref="C81:D86"/>
    <mergeCell ref="E81:E86"/>
    <mergeCell ref="P79:Q79"/>
    <mergeCell ref="M81:N81"/>
    <mergeCell ref="M82:N82"/>
    <mergeCell ref="M83:N83"/>
    <mergeCell ref="M84:N84"/>
    <mergeCell ref="P81:Q81"/>
    <mergeCell ref="P82:Q82"/>
    <mergeCell ref="P83:Q83"/>
    <mergeCell ref="P84:Q84"/>
    <mergeCell ref="M78:N80"/>
    <mergeCell ref="P80:Q80"/>
    <mergeCell ref="G78:I78"/>
    <mergeCell ref="P78:Q78"/>
    <mergeCell ref="G81:I81"/>
    <mergeCell ref="M75:N75"/>
    <mergeCell ref="M76:N76"/>
    <mergeCell ref="M77:N77"/>
    <mergeCell ref="O67:Q67"/>
    <mergeCell ref="P69:Q69"/>
    <mergeCell ref="P68:Q68"/>
    <mergeCell ref="P70:Q70"/>
    <mergeCell ref="P71:Q71"/>
    <mergeCell ref="P72:Q72"/>
    <mergeCell ref="P73:Q73"/>
    <mergeCell ref="P74:Q74"/>
    <mergeCell ref="P75:Q75"/>
    <mergeCell ref="P76:Q76"/>
    <mergeCell ref="P77:Q77"/>
    <mergeCell ref="M74:N74"/>
    <mergeCell ref="M72:N72"/>
    <mergeCell ref="M73:N73"/>
    <mergeCell ref="M68:N68"/>
    <mergeCell ref="M69:N69"/>
    <mergeCell ref="M70:N70"/>
    <mergeCell ref="C68:D73"/>
    <mergeCell ref="E68:E73"/>
    <mergeCell ref="G68:I73"/>
    <mergeCell ref="C74:D80"/>
    <mergeCell ref="E74:E80"/>
    <mergeCell ref="G74:I74"/>
    <mergeCell ref="G75:I75"/>
    <mergeCell ref="G76:I76"/>
    <mergeCell ref="G77:I77"/>
    <mergeCell ref="G79:I79"/>
    <mergeCell ref="G80:I80"/>
    <mergeCell ref="C66:E66"/>
    <mergeCell ref="G67:I67"/>
    <mergeCell ref="J67:K67"/>
    <mergeCell ref="L67:N67"/>
    <mergeCell ref="C67:D67"/>
    <mergeCell ref="L95:N95"/>
    <mergeCell ref="O92:P92"/>
    <mergeCell ref="O94:P94"/>
    <mergeCell ref="O96:P96"/>
    <mergeCell ref="O95:Q95"/>
    <mergeCell ref="C93:D93"/>
    <mergeCell ref="L91:N91"/>
    <mergeCell ref="O91:P91"/>
    <mergeCell ref="L92:N92"/>
    <mergeCell ref="L93:N93"/>
    <mergeCell ref="L94:N94"/>
    <mergeCell ref="C89:E89"/>
    <mergeCell ref="G90:I90"/>
    <mergeCell ref="J90:K90"/>
    <mergeCell ref="L90:N90"/>
    <mergeCell ref="O90:P90"/>
    <mergeCell ref="G82:I82"/>
    <mergeCell ref="G83:I83"/>
    <mergeCell ref="M71:N71"/>
    <mergeCell ref="B3:K3"/>
    <mergeCell ref="O54:P54"/>
    <mergeCell ref="C62:D62"/>
    <mergeCell ref="H64:J64"/>
    <mergeCell ref="I55:N55"/>
    <mergeCell ref="I57:N57"/>
    <mergeCell ref="I58:N58"/>
    <mergeCell ref="C53:E53"/>
    <mergeCell ref="C54:E54"/>
    <mergeCell ref="H48:I48"/>
    <mergeCell ref="H56:I56"/>
    <mergeCell ref="C44:D44"/>
    <mergeCell ref="H28:L28"/>
    <mergeCell ref="H30:I30"/>
    <mergeCell ref="J30:K30"/>
    <mergeCell ref="H27:I27"/>
    <mergeCell ref="C43:E43"/>
    <mergeCell ref="C39:E39"/>
    <mergeCell ref="C42:D42"/>
    <mergeCell ref="H39:Q39"/>
    <mergeCell ref="H36:J36"/>
    <mergeCell ref="H37:K37"/>
    <mergeCell ref="H40:J40"/>
    <mergeCell ref="P30:Q30"/>
    <mergeCell ref="H32:Q35"/>
    <mergeCell ref="H26:L26"/>
    <mergeCell ref="P22:Q22"/>
    <mergeCell ref="H16:J16"/>
    <mergeCell ref="C18:E18"/>
    <mergeCell ref="H19:J19"/>
    <mergeCell ref="M22:N24"/>
    <mergeCell ref="C22:E22"/>
    <mergeCell ref="H22:I22"/>
    <mergeCell ref="H43:M43"/>
    <mergeCell ref="I44:L44"/>
    <mergeCell ref="I45:L45"/>
    <mergeCell ref="O44:Q44"/>
    <mergeCell ref="O45:Q45"/>
    <mergeCell ref="N43:R43"/>
    <mergeCell ref="H62:Q63"/>
    <mergeCell ref="H10:J10"/>
    <mergeCell ref="B4:H4"/>
    <mergeCell ref="H25:I25"/>
    <mergeCell ref="N6:O6"/>
    <mergeCell ref="N7:O7"/>
    <mergeCell ref="H12:Q15"/>
    <mergeCell ref="C6:E7"/>
    <mergeCell ref="H7:I7"/>
    <mergeCell ref="H8:I8"/>
    <mergeCell ref="H9:I9"/>
    <mergeCell ref="H18:Q18"/>
    <mergeCell ref="P25:Q25"/>
    <mergeCell ref="H51:K52"/>
    <mergeCell ref="H59:N59"/>
    <mergeCell ref="P28:R28"/>
    <mergeCell ref="P26:Q26"/>
    <mergeCell ref="P27:Q27"/>
  </mergeCells>
  <phoneticPr fontId="24" type="noConversion"/>
  <hyperlinks>
    <hyperlink ref="C29:P29" r:id="rId1" display="More information: www.eumayors.eu." xr:uid="{00000000-0004-0000-0000-000000000000}"/>
    <hyperlink ref="C21:Q21" location="'Baseline Emission Inventory (1)'!A1" display="Go to the second part of the SEAP template -&gt; dedicated to your Baseline Emission Inventory!" xr:uid="{00000000-0004-0000-0000-000001000000}"/>
    <hyperlink ref="H64:P64" r:id="rId2" display="More information: www.eumayors.eu." xr:uid="{00000000-0004-0000-0000-000003000000}"/>
  </hyperlinks>
  <pageMargins left="0.15748031496062992" right="0.19685039370078741" top="0.59055118110236227" bottom="0.98425196850393704" header="0.51181102362204722" footer="0.51181102362204722"/>
  <pageSetup scale="85" fitToHeight="3" orientation="landscape" r:id="rId3"/>
  <headerFooter alignWithMargins="0"/>
  <rowBreaks count="1" manualBreakCount="1">
    <brk id="34" max="16"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U107"/>
  <sheetViews>
    <sheetView topLeftCell="B1" zoomScale="85" zoomScaleNormal="85" zoomScaleSheetLayoutView="50" zoomScalePageLayoutView="50" workbookViewId="0">
      <selection activeCell="S43" sqref="S43"/>
    </sheetView>
  </sheetViews>
  <sheetFormatPr defaultColWidth="11.42578125" defaultRowHeight="12.75"/>
  <cols>
    <col min="1" max="1" width="3.28515625" style="321" customWidth="1"/>
    <col min="2" max="2" width="56.140625" style="321" customWidth="1"/>
    <col min="3" max="3" width="14.42578125" style="321" customWidth="1"/>
    <col min="4" max="4" width="12.7109375" style="321" customWidth="1"/>
    <col min="5" max="5" width="12.140625" style="321" customWidth="1"/>
    <col min="6" max="6" width="11.140625" style="321" customWidth="1"/>
    <col min="7" max="7" width="11.28515625" style="321" customWidth="1"/>
    <col min="8" max="8" width="11.140625" style="321" customWidth="1"/>
    <col min="9" max="9" width="13.140625" style="321" customWidth="1"/>
    <col min="10" max="10" width="10.7109375" style="321" customWidth="1"/>
    <col min="11" max="11" width="10.85546875" style="321" customWidth="1"/>
    <col min="12" max="12" width="12.42578125" style="321" customWidth="1"/>
    <col min="13" max="13" width="12.28515625" style="321" customWidth="1"/>
    <col min="14" max="14" width="11.28515625" style="321" customWidth="1"/>
    <col min="15" max="15" width="10.42578125" style="321" customWidth="1"/>
    <col min="16" max="16" width="11.42578125" style="321"/>
    <col min="17" max="18" width="12.5703125" style="321" customWidth="1"/>
    <col min="19" max="19" width="13.42578125" style="321" customWidth="1"/>
    <col min="20" max="20" width="12.140625" style="321" customWidth="1"/>
    <col min="21" max="16384" width="11.42578125" style="321"/>
  </cols>
  <sheetData>
    <row r="1" spans="1:18" ht="24.75" customHeight="1">
      <c r="B1" s="721" t="s">
        <v>382</v>
      </c>
      <c r="C1" s="722"/>
      <c r="D1" s="722"/>
    </row>
    <row r="2" spans="1:18" ht="56.25" customHeight="1">
      <c r="A2" s="724" t="s">
        <v>97</v>
      </c>
      <c r="B2" s="724"/>
      <c r="C2" s="724"/>
      <c r="D2" s="724"/>
      <c r="E2" s="724"/>
      <c r="F2" s="724"/>
      <c r="G2" s="724"/>
      <c r="H2" s="724"/>
      <c r="I2" s="724"/>
      <c r="J2" s="724"/>
      <c r="K2" s="724"/>
      <c r="L2" s="724"/>
      <c r="M2" s="724"/>
      <c r="N2" s="724"/>
      <c r="O2" s="724"/>
      <c r="P2" s="724"/>
      <c r="Q2" s="724"/>
      <c r="R2" s="724"/>
    </row>
    <row r="3" spans="1:18" ht="11.25" customHeight="1">
      <c r="A3" s="724"/>
      <c r="B3" s="724"/>
      <c r="C3" s="724"/>
      <c r="D3" s="724"/>
      <c r="E3" s="724"/>
      <c r="F3" s="724"/>
      <c r="G3" s="724"/>
      <c r="H3" s="724"/>
      <c r="I3" s="724"/>
      <c r="J3" s="724"/>
      <c r="K3" s="724"/>
      <c r="L3" s="724"/>
      <c r="M3" s="724"/>
      <c r="N3" s="724"/>
      <c r="O3" s="724"/>
      <c r="P3" s="724"/>
      <c r="Q3" s="724"/>
      <c r="R3" s="724"/>
    </row>
    <row r="4" spans="1:18" ht="28.5" customHeight="1">
      <c r="A4" s="725"/>
      <c r="B4" s="725"/>
      <c r="C4" s="725"/>
      <c r="D4" s="725"/>
      <c r="E4" s="725"/>
      <c r="F4" s="725"/>
      <c r="G4" s="725"/>
      <c r="H4" s="725"/>
      <c r="I4" s="725"/>
      <c r="J4" s="40"/>
      <c r="K4" s="40"/>
    </row>
    <row r="5" spans="1:18" ht="24.95" customHeight="1">
      <c r="A5" s="726" t="s">
        <v>184</v>
      </c>
      <c r="B5" s="726"/>
      <c r="C5" s="726"/>
      <c r="D5" s="726"/>
      <c r="E5" s="726"/>
      <c r="F5" s="726"/>
      <c r="G5" s="726"/>
      <c r="H5" s="726"/>
      <c r="I5" s="726"/>
      <c r="J5" s="726"/>
      <c r="K5" s="726"/>
      <c r="L5" s="726"/>
      <c r="M5" s="726"/>
      <c r="N5" s="726"/>
      <c r="O5" s="726"/>
      <c r="P5" s="726"/>
      <c r="Q5" s="726"/>
      <c r="R5" s="726"/>
    </row>
    <row r="6" spans="1:18" ht="17.25" customHeight="1">
      <c r="A6" s="725"/>
      <c r="B6" s="725"/>
      <c r="C6" s="725"/>
      <c r="D6" s="725"/>
      <c r="E6" s="725"/>
      <c r="F6" s="725"/>
      <c r="G6" s="725"/>
      <c r="H6" s="725"/>
      <c r="I6" s="725"/>
      <c r="J6" s="725"/>
      <c r="K6" s="725"/>
      <c r="L6" s="725"/>
      <c r="M6" s="725"/>
      <c r="N6" s="725"/>
      <c r="O6" s="725"/>
      <c r="P6" s="725"/>
      <c r="Q6" s="725"/>
      <c r="R6" s="725"/>
    </row>
    <row r="7" spans="1:18" ht="13.5" customHeight="1">
      <c r="A7" s="368"/>
      <c r="B7" s="41"/>
      <c r="C7" s="368"/>
      <c r="D7" s="368"/>
      <c r="E7" s="368"/>
      <c r="F7" s="368"/>
      <c r="G7" s="368"/>
      <c r="H7" s="368"/>
      <c r="I7" s="368"/>
      <c r="J7" s="368"/>
      <c r="K7" s="325"/>
      <c r="L7" s="325"/>
      <c r="M7" s="325"/>
      <c r="N7" s="325"/>
    </row>
    <row r="8" spans="1:18" ht="18.75" customHeight="1">
      <c r="A8" s="42" t="s">
        <v>2</v>
      </c>
      <c r="B8" s="326" t="s">
        <v>98</v>
      </c>
      <c r="C8" s="453"/>
      <c r="D8" s="43">
        <v>2020</v>
      </c>
      <c r="E8" s="424"/>
      <c r="F8" s="424"/>
      <c r="G8" s="424"/>
      <c r="H8" s="424"/>
      <c r="I8" s="424"/>
      <c r="J8" s="424"/>
      <c r="K8" s="424"/>
      <c r="L8" s="453"/>
      <c r="Q8" s="727" t="s">
        <v>99</v>
      </c>
      <c r="R8" s="727"/>
    </row>
    <row r="9" spans="1:18" ht="20.25" customHeight="1">
      <c r="A9" s="368"/>
      <c r="B9" s="723" t="s">
        <v>100</v>
      </c>
      <c r="C9" s="723"/>
      <c r="D9" s="723"/>
      <c r="E9" s="723"/>
      <c r="F9" s="723"/>
      <c r="G9" s="723"/>
      <c r="H9" s="723"/>
      <c r="I9" s="728"/>
      <c r="J9" s="729">
        <v>94674</v>
      </c>
      <c r="K9" s="730"/>
    </row>
    <row r="10" spans="1:18" ht="18" customHeight="1">
      <c r="A10" s="429"/>
      <c r="B10" s="433"/>
      <c r="C10" s="453"/>
      <c r="D10" s="424"/>
      <c r="E10" s="424"/>
      <c r="F10" s="424"/>
      <c r="G10" s="424"/>
      <c r="J10" s="419"/>
      <c r="K10" s="419"/>
    </row>
    <row r="11" spans="1:18" ht="18" customHeight="1">
      <c r="A11" s="42" t="s">
        <v>1</v>
      </c>
      <c r="B11" s="326" t="s">
        <v>101</v>
      </c>
      <c r="C11" s="453"/>
      <c r="D11" s="723" t="s">
        <v>103</v>
      </c>
      <c r="E11" s="723"/>
      <c r="F11" s="723"/>
      <c r="G11" s="723"/>
      <c r="H11" s="723"/>
      <c r="I11" s="723"/>
      <c r="J11" s="723"/>
      <c r="K11" s="723"/>
    </row>
    <row r="12" spans="1:18" ht="18" customHeight="1">
      <c r="A12" s="429"/>
      <c r="B12" s="349" t="s">
        <v>102</v>
      </c>
      <c r="C12" s="430"/>
      <c r="D12" s="723" t="s">
        <v>105</v>
      </c>
      <c r="E12" s="723"/>
      <c r="F12" s="723"/>
      <c r="G12" s="723"/>
      <c r="H12" s="723"/>
      <c r="I12" s="723"/>
      <c r="J12" s="723"/>
      <c r="K12" s="723"/>
      <c r="L12" s="432"/>
      <c r="M12" s="432"/>
      <c r="N12" s="432"/>
      <c r="O12" s="44"/>
      <c r="P12" s="432"/>
      <c r="Q12" s="727" t="s">
        <v>104</v>
      </c>
      <c r="R12" s="727"/>
    </row>
    <row r="13" spans="1:18" ht="18" customHeight="1">
      <c r="A13" s="429"/>
      <c r="B13" s="431"/>
      <c r="C13" s="430"/>
      <c r="D13" s="723"/>
      <c r="E13" s="723"/>
      <c r="F13" s="723"/>
      <c r="G13" s="723"/>
      <c r="H13" s="723"/>
      <c r="I13" s="723"/>
      <c r="J13" s="723"/>
      <c r="K13" s="723"/>
      <c r="L13" s="45"/>
      <c r="M13" s="45"/>
      <c r="N13" s="45"/>
      <c r="O13" s="45"/>
      <c r="P13" s="45"/>
      <c r="Q13" s="45"/>
      <c r="R13" s="45"/>
    </row>
    <row r="14" spans="1:18" ht="18" customHeight="1">
      <c r="A14" s="429"/>
      <c r="B14" s="428" t="s">
        <v>106</v>
      </c>
      <c r="C14" s="424"/>
      <c r="D14" s="723" t="s">
        <v>107</v>
      </c>
      <c r="E14" s="723"/>
      <c r="F14" s="723"/>
      <c r="G14" s="723"/>
      <c r="H14" s="723"/>
      <c r="I14" s="723"/>
      <c r="J14" s="723"/>
      <c r="K14" s="723"/>
      <c r="L14" s="45"/>
      <c r="M14" s="45"/>
      <c r="N14" s="45"/>
      <c r="O14" s="45"/>
      <c r="P14" s="45"/>
      <c r="Q14" s="45"/>
      <c r="R14" s="45"/>
    </row>
    <row r="15" spans="1:18" ht="18" customHeight="1">
      <c r="A15" s="427"/>
      <c r="B15" s="349" t="s">
        <v>102</v>
      </c>
      <c r="C15" s="426"/>
      <c r="D15" s="723" t="s">
        <v>108</v>
      </c>
      <c r="E15" s="723"/>
      <c r="F15" s="723"/>
      <c r="G15" s="723"/>
      <c r="H15" s="723"/>
      <c r="I15" s="723"/>
      <c r="J15" s="723"/>
      <c r="K15" s="723"/>
      <c r="L15" s="425"/>
      <c r="M15" s="425"/>
      <c r="N15" s="425"/>
      <c r="O15" s="425"/>
      <c r="P15" s="425"/>
      <c r="Q15" s="425"/>
      <c r="R15" s="425"/>
    </row>
    <row r="16" spans="1:18" ht="18" customHeight="1">
      <c r="A16" s="427"/>
      <c r="B16" s="46"/>
      <c r="C16" s="426"/>
      <c r="D16" s="723"/>
      <c r="E16" s="723"/>
      <c r="F16" s="723"/>
      <c r="G16" s="723"/>
      <c r="H16" s="723"/>
      <c r="I16" s="723"/>
      <c r="J16" s="723"/>
      <c r="K16" s="723"/>
      <c r="L16" s="425"/>
      <c r="M16" s="425"/>
      <c r="N16" s="425"/>
      <c r="O16" s="425"/>
      <c r="P16" s="425"/>
      <c r="Q16" s="425"/>
      <c r="R16" s="425"/>
    </row>
    <row r="17" spans="1:21" ht="18" customHeight="1">
      <c r="A17" s="368"/>
      <c r="B17" s="46"/>
      <c r="C17" s="424"/>
      <c r="D17" s="423"/>
      <c r="E17" s="423"/>
      <c r="F17" s="423"/>
      <c r="G17" s="422"/>
      <c r="H17" s="421"/>
    </row>
    <row r="18" spans="1:21" ht="13.5" customHeight="1">
      <c r="A18" s="42" t="s">
        <v>0</v>
      </c>
      <c r="B18" s="326" t="s">
        <v>109</v>
      </c>
      <c r="C18" s="42"/>
      <c r="D18" s="326"/>
      <c r="E18" s="42"/>
      <c r="F18" s="326"/>
      <c r="G18" s="42"/>
      <c r="H18" s="326"/>
      <c r="I18" s="42"/>
      <c r="J18" s="326"/>
      <c r="K18" s="325"/>
      <c r="L18" s="325"/>
      <c r="M18" s="325"/>
      <c r="N18" s="325"/>
    </row>
    <row r="19" spans="1:21" ht="13.5" customHeight="1">
      <c r="A19" s="328"/>
      <c r="B19" s="47"/>
      <c r="C19" s="325"/>
      <c r="D19" s="325"/>
      <c r="E19" s="325"/>
      <c r="F19" s="325"/>
      <c r="G19" s="325"/>
      <c r="H19" s="325"/>
      <c r="I19" s="325"/>
      <c r="J19" s="325"/>
      <c r="K19" s="325"/>
      <c r="L19" s="325"/>
      <c r="M19" s="325"/>
      <c r="N19" s="325"/>
    </row>
    <row r="20" spans="1:21" ht="13.5" customHeight="1" thickBot="1">
      <c r="A20" s="328"/>
      <c r="B20" s="47" t="s">
        <v>110</v>
      </c>
      <c r="C20" s="325"/>
      <c r="D20" s="325"/>
      <c r="E20" s="325"/>
      <c r="F20" s="325"/>
      <c r="G20" s="325"/>
      <c r="H20" s="325"/>
      <c r="I20" s="325"/>
      <c r="J20" s="325"/>
      <c r="K20" s="325"/>
      <c r="L20" s="325"/>
      <c r="M20" s="325"/>
      <c r="N20" s="325"/>
    </row>
    <row r="21" spans="1:21" ht="16.5" customHeight="1" thickBot="1">
      <c r="B21" s="48" t="s">
        <v>111</v>
      </c>
      <c r="C21" s="49"/>
      <c r="D21" s="718" t="s">
        <v>112</v>
      </c>
      <c r="E21" s="719"/>
      <c r="F21" s="719"/>
      <c r="G21" s="719"/>
      <c r="H21" s="720"/>
      <c r="J21" s="419"/>
      <c r="K21" s="419"/>
    </row>
    <row r="22" spans="1:21" ht="15" customHeight="1">
      <c r="B22" s="47"/>
      <c r="C22" s="453"/>
      <c r="D22" s="420"/>
      <c r="E22" s="420"/>
      <c r="F22" s="420"/>
      <c r="G22" s="420"/>
      <c r="J22" s="419"/>
      <c r="K22" s="419"/>
    </row>
    <row r="23" spans="1:21" ht="17.25" customHeight="1">
      <c r="B23" s="741" t="s">
        <v>113</v>
      </c>
      <c r="C23" s="741"/>
      <c r="D23" s="420"/>
      <c r="E23" s="420"/>
      <c r="F23" s="420"/>
      <c r="G23" s="420"/>
      <c r="J23" s="419"/>
      <c r="K23" s="419"/>
    </row>
    <row r="24" spans="1:21" ht="15" customHeight="1">
      <c r="B24" s="742" t="s">
        <v>114</v>
      </c>
      <c r="C24" s="742"/>
      <c r="D24" s="742"/>
      <c r="E24" s="742"/>
      <c r="F24" s="742"/>
      <c r="G24" s="742"/>
      <c r="H24" s="742"/>
      <c r="I24" s="742"/>
      <c r="J24" s="742"/>
      <c r="K24" s="742"/>
      <c r="L24" s="742"/>
      <c r="M24" s="742"/>
      <c r="N24" s="742"/>
      <c r="O24" s="742"/>
      <c r="P24" s="742"/>
      <c r="Q24" s="742"/>
      <c r="R24" s="742"/>
    </row>
    <row r="25" spans="1:21" ht="15" customHeight="1" thickBot="1">
      <c r="B25" s="50"/>
      <c r="C25" s="50"/>
      <c r="D25" s="50"/>
      <c r="E25" s="50"/>
      <c r="F25" s="50"/>
      <c r="G25" s="50"/>
      <c r="H25" s="50"/>
      <c r="I25" s="50"/>
      <c r="J25" s="50"/>
      <c r="K25" s="50"/>
      <c r="L25" s="50"/>
      <c r="M25" s="50"/>
      <c r="N25" s="50"/>
      <c r="O25" s="50"/>
      <c r="P25" s="50"/>
      <c r="Q25" s="50"/>
      <c r="R25" s="50"/>
    </row>
    <row r="26" spans="1:21" s="392" customFormat="1" ht="17.25" customHeight="1" thickTop="1" thickBot="1">
      <c r="B26" s="743" t="s">
        <v>115</v>
      </c>
      <c r="C26" s="746" t="s">
        <v>116</v>
      </c>
      <c r="D26" s="747"/>
      <c r="E26" s="747"/>
      <c r="F26" s="747"/>
      <c r="G26" s="747"/>
      <c r="H26" s="747"/>
      <c r="I26" s="747"/>
      <c r="J26" s="747"/>
      <c r="K26" s="747"/>
      <c r="L26" s="747"/>
      <c r="M26" s="747"/>
      <c r="N26" s="747"/>
      <c r="O26" s="747"/>
      <c r="P26" s="747"/>
      <c r="Q26" s="747"/>
      <c r="R26" s="747"/>
      <c r="S26" s="418"/>
      <c r="T26" s="731"/>
      <c r="U26" s="732"/>
    </row>
    <row r="27" spans="1:21" ht="13.5" customHeight="1" thickTop="1">
      <c r="B27" s="744"/>
      <c r="C27" s="733" t="s">
        <v>117</v>
      </c>
      <c r="D27" s="735" t="s">
        <v>118</v>
      </c>
      <c r="E27" s="737" t="s">
        <v>119</v>
      </c>
      <c r="F27" s="738"/>
      <c r="G27" s="738"/>
      <c r="H27" s="738"/>
      <c r="I27" s="738"/>
      <c r="J27" s="738"/>
      <c r="K27" s="738"/>
      <c r="L27" s="739"/>
      <c r="M27" s="737" t="s">
        <v>120</v>
      </c>
      <c r="N27" s="738"/>
      <c r="O27" s="738"/>
      <c r="P27" s="738"/>
      <c r="Q27" s="740"/>
      <c r="R27" s="748" t="s">
        <v>32</v>
      </c>
      <c r="S27" s="391"/>
    </row>
    <row r="28" spans="1:21" ht="52.5" customHeight="1" thickBot="1">
      <c r="B28" s="745"/>
      <c r="C28" s="734"/>
      <c r="D28" s="736"/>
      <c r="E28" s="449" t="s">
        <v>121</v>
      </c>
      <c r="F28" s="449" t="s">
        <v>122</v>
      </c>
      <c r="G28" s="51" t="s">
        <v>123</v>
      </c>
      <c r="H28" s="449" t="s">
        <v>124</v>
      </c>
      <c r="I28" s="449" t="s">
        <v>125</v>
      </c>
      <c r="J28" s="449" t="s">
        <v>126</v>
      </c>
      <c r="K28" s="52" t="s">
        <v>127</v>
      </c>
      <c r="L28" s="52" t="s">
        <v>128</v>
      </c>
      <c r="M28" s="51" t="s">
        <v>129</v>
      </c>
      <c r="N28" s="53" t="s">
        <v>130</v>
      </c>
      <c r="O28" s="53" t="s">
        <v>131</v>
      </c>
      <c r="P28" s="53" t="s">
        <v>132</v>
      </c>
      <c r="Q28" s="54" t="s">
        <v>133</v>
      </c>
      <c r="R28" s="749"/>
      <c r="S28" s="391"/>
    </row>
    <row r="29" spans="1:21" ht="15" customHeight="1" thickTop="1">
      <c r="A29" s="336"/>
      <c r="B29" s="390" t="s">
        <v>134</v>
      </c>
      <c r="C29" s="750" t="s">
        <v>42</v>
      </c>
      <c r="D29" s="750"/>
      <c r="E29" s="750"/>
      <c r="F29" s="750"/>
      <c r="G29" s="750"/>
      <c r="H29" s="750"/>
      <c r="I29" s="750"/>
      <c r="J29" s="750"/>
      <c r="K29" s="750"/>
      <c r="L29" s="750"/>
      <c r="M29" s="750"/>
      <c r="N29" s="750"/>
      <c r="O29" s="750"/>
      <c r="P29" s="750"/>
      <c r="Q29" s="751"/>
      <c r="R29" s="417"/>
      <c r="S29" s="391"/>
    </row>
    <row r="30" spans="1:21" ht="13.5" customHeight="1">
      <c r="A30" s="336"/>
      <c r="B30" s="388" t="s">
        <v>135</v>
      </c>
      <c r="C30" s="464">
        <v>1567</v>
      </c>
      <c r="D30" s="383"/>
      <c r="E30" s="463">
        <v>18009</v>
      </c>
      <c r="F30" s="383"/>
      <c r="G30" s="383"/>
      <c r="H30" s="383"/>
      <c r="I30" s="383"/>
      <c r="J30" s="383"/>
      <c r="K30" s="383"/>
      <c r="L30" s="383"/>
      <c r="M30" s="383"/>
      <c r="N30" s="383"/>
      <c r="O30" s="383"/>
      <c r="P30" s="383"/>
      <c r="Q30" s="382"/>
      <c r="R30" s="415">
        <f>SUM(C30:Q30)</f>
        <v>19576</v>
      </c>
      <c r="S30" s="391"/>
    </row>
    <row r="31" spans="1:21" ht="17.25" customHeight="1">
      <c r="A31" s="336"/>
      <c r="B31" s="389" t="s">
        <v>341</v>
      </c>
      <c r="C31" s="416"/>
      <c r="D31" s="383"/>
      <c r="E31" s="416"/>
      <c r="F31" s="398"/>
      <c r="G31" s="383"/>
      <c r="H31" s="383"/>
      <c r="I31" s="383"/>
      <c r="J31" s="383"/>
      <c r="K31" s="383"/>
      <c r="L31" s="383"/>
      <c r="M31" s="383"/>
      <c r="N31" s="383"/>
      <c r="O31" s="383"/>
      <c r="P31" s="383"/>
      <c r="Q31" s="382"/>
      <c r="R31" s="415">
        <f>SUM(D31:Q31)</f>
        <v>0</v>
      </c>
      <c r="S31" s="391"/>
    </row>
    <row r="32" spans="1:21" ht="17.25" customHeight="1">
      <c r="A32" s="336"/>
      <c r="B32" s="388" t="s">
        <v>136</v>
      </c>
      <c r="C32" s="416">
        <v>64460</v>
      </c>
      <c r="D32" s="383"/>
      <c r="E32" s="416">
        <v>298377.05</v>
      </c>
      <c r="F32" s="383"/>
      <c r="G32" s="383"/>
      <c r="H32" s="383"/>
      <c r="I32" s="383"/>
      <c r="J32" s="383"/>
      <c r="K32" s="383"/>
      <c r="L32" s="383"/>
      <c r="M32" s="383"/>
      <c r="N32" s="383"/>
      <c r="O32" s="383"/>
      <c r="P32" s="383"/>
      <c r="Q32" s="382"/>
      <c r="R32" s="415">
        <f>SUM(C32:Q32)</f>
        <v>362837.05</v>
      </c>
      <c r="S32" s="391"/>
    </row>
    <row r="33" spans="1:21" ht="17.25" customHeight="1">
      <c r="A33" s="336"/>
      <c r="B33" s="388" t="s">
        <v>137</v>
      </c>
      <c r="C33" s="462">
        <v>3279</v>
      </c>
      <c r="D33" s="383"/>
      <c r="E33" s="383"/>
      <c r="F33" s="383"/>
      <c r="G33" s="383"/>
      <c r="H33" s="383"/>
      <c r="I33" s="383"/>
      <c r="J33" s="383"/>
      <c r="K33" s="383"/>
      <c r="L33" s="383"/>
      <c r="M33" s="383"/>
      <c r="N33" s="383"/>
      <c r="O33" s="383"/>
      <c r="P33" s="383"/>
      <c r="Q33" s="382"/>
      <c r="R33" s="414">
        <f>SUM(C33:Q33)</f>
        <v>3279</v>
      </c>
      <c r="S33" s="413"/>
      <c r="T33" s="752"/>
      <c r="U33" s="753"/>
    </row>
    <row r="34" spans="1:21" ht="31.15" customHeight="1" thickBot="1">
      <c r="B34" s="387" t="s">
        <v>138</v>
      </c>
      <c r="C34" s="412"/>
      <c r="D34" s="408"/>
      <c r="E34" s="411"/>
      <c r="F34" s="411"/>
      <c r="G34" s="411"/>
      <c r="H34" s="410"/>
      <c r="I34" s="411"/>
      <c r="J34" s="411"/>
      <c r="K34" s="410"/>
      <c r="L34" s="410"/>
      <c r="M34" s="410"/>
      <c r="N34" s="409"/>
      <c r="O34" s="408"/>
      <c r="P34" s="408"/>
      <c r="Q34" s="407"/>
      <c r="R34" s="566">
        <f>SUM(C34:Q34)</f>
        <v>0</v>
      </c>
      <c r="S34" s="391"/>
      <c r="T34" s="406"/>
      <c r="U34" s="405"/>
    </row>
    <row r="35" spans="1:21" ht="13.5" customHeight="1" thickBot="1">
      <c r="B35" s="386" t="s">
        <v>139</v>
      </c>
      <c r="C35" s="404">
        <f t="shared" ref="C35:R35" si="0">SUM(C30:C34)</f>
        <v>69306</v>
      </c>
      <c r="D35" s="404">
        <f t="shared" si="0"/>
        <v>0</v>
      </c>
      <c r="E35" s="404">
        <f t="shared" si="0"/>
        <v>316386.05</v>
      </c>
      <c r="F35" s="404">
        <f t="shared" si="0"/>
        <v>0</v>
      </c>
      <c r="G35" s="404">
        <f t="shared" si="0"/>
        <v>0</v>
      </c>
      <c r="H35" s="404">
        <f t="shared" si="0"/>
        <v>0</v>
      </c>
      <c r="I35" s="404">
        <f t="shared" si="0"/>
        <v>0</v>
      </c>
      <c r="J35" s="404">
        <f t="shared" si="0"/>
        <v>0</v>
      </c>
      <c r="K35" s="404">
        <f t="shared" si="0"/>
        <v>0</v>
      </c>
      <c r="L35" s="404">
        <f t="shared" si="0"/>
        <v>0</v>
      </c>
      <c r="M35" s="404">
        <f t="shared" si="0"/>
        <v>0</v>
      </c>
      <c r="N35" s="404">
        <f t="shared" si="0"/>
        <v>0</v>
      </c>
      <c r="O35" s="404">
        <f t="shared" si="0"/>
        <v>0</v>
      </c>
      <c r="P35" s="404">
        <f t="shared" si="0"/>
        <v>0</v>
      </c>
      <c r="Q35" s="563">
        <f t="shared" si="0"/>
        <v>0</v>
      </c>
      <c r="R35" s="567">
        <f t="shared" si="0"/>
        <v>385692.05</v>
      </c>
      <c r="S35" s="557"/>
      <c r="T35" s="558"/>
      <c r="U35" s="558"/>
    </row>
    <row r="36" spans="1:21" ht="15" customHeight="1">
      <c r="A36" s="336"/>
      <c r="B36" s="403" t="s">
        <v>140</v>
      </c>
      <c r="C36" s="754"/>
      <c r="D36" s="755"/>
      <c r="E36" s="755"/>
      <c r="F36" s="755"/>
      <c r="G36" s="755"/>
      <c r="H36" s="755"/>
      <c r="I36" s="755"/>
      <c r="J36" s="755"/>
      <c r="K36" s="755"/>
      <c r="L36" s="755"/>
      <c r="M36" s="755"/>
      <c r="N36" s="755"/>
      <c r="O36" s="755"/>
      <c r="P36" s="755"/>
      <c r="Q36" s="755"/>
      <c r="R36" s="568"/>
      <c r="S36" s="557"/>
      <c r="T36" s="559"/>
      <c r="U36" s="559"/>
    </row>
    <row r="37" spans="1:21" ht="13.5" customHeight="1">
      <c r="A37" s="336" t="s">
        <v>342</v>
      </c>
      <c r="B37" s="385" t="s">
        <v>141</v>
      </c>
      <c r="C37" s="384"/>
      <c r="D37" s="383"/>
      <c r="E37" s="383"/>
      <c r="F37" s="383"/>
      <c r="G37" s="383"/>
      <c r="H37" s="402">
        <v>2428</v>
      </c>
      <c r="I37" s="402">
        <v>65.5</v>
      </c>
      <c r="J37" s="383"/>
      <c r="K37" s="383"/>
      <c r="L37" s="383"/>
      <c r="M37" s="383"/>
      <c r="N37" s="383"/>
      <c r="O37" s="383"/>
      <c r="P37" s="383"/>
      <c r="Q37" s="564"/>
      <c r="R37" s="569">
        <f>SUM(C37:Q37)</f>
        <v>2493.5</v>
      </c>
      <c r="S37" s="557"/>
      <c r="T37" s="559"/>
      <c r="U37" s="559"/>
    </row>
    <row r="38" spans="1:21" ht="14.25" customHeight="1">
      <c r="A38" s="336"/>
      <c r="B38" s="385" t="s">
        <v>142</v>
      </c>
      <c r="C38" s="384"/>
      <c r="D38" s="383"/>
      <c r="E38" s="383"/>
      <c r="F38" s="383"/>
      <c r="G38" s="383"/>
      <c r="H38" s="402">
        <v>7221</v>
      </c>
      <c r="I38" s="401"/>
      <c r="J38" s="383"/>
      <c r="K38" s="383"/>
      <c r="L38" s="383"/>
      <c r="M38" s="383"/>
      <c r="N38" s="383"/>
      <c r="O38" s="383"/>
      <c r="P38" s="383"/>
      <c r="Q38" s="564"/>
      <c r="R38" s="569">
        <f>SUM(C38:Q38)</f>
        <v>7221</v>
      </c>
      <c r="S38" s="560"/>
      <c r="T38" s="559"/>
      <c r="U38" s="559"/>
    </row>
    <row r="39" spans="1:21" ht="15.75" customHeight="1">
      <c r="A39" s="336"/>
      <c r="B39" s="385" t="s">
        <v>143</v>
      </c>
      <c r="C39" s="384"/>
      <c r="D39" s="383"/>
      <c r="E39" s="383"/>
      <c r="F39" s="383"/>
      <c r="G39" s="383"/>
      <c r="H39" s="461">
        <v>226714</v>
      </c>
      <c r="I39" s="460">
        <v>166250</v>
      </c>
      <c r="J39" s="383"/>
      <c r="K39" s="383"/>
      <c r="L39" s="383"/>
      <c r="M39" s="383"/>
      <c r="N39" s="383"/>
      <c r="O39" s="383"/>
      <c r="P39" s="383"/>
      <c r="Q39" s="564"/>
      <c r="R39" s="569">
        <f>SUM(C39:Q39)</f>
        <v>392964</v>
      </c>
      <c r="S39" s="560"/>
      <c r="T39" s="559"/>
      <c r="U39" s="561"/>
    </row>
    <row r="40" spans="1:21" ht="15.75" thickBot="1">
      <c r="B40" s="400" t="s">
        <v>144</v>
      </c>
      <c r="C40" s="399">
        <f t="shared" ref="C40:R40" si="1">SUM(C37:C39)</f>
        <v>0</v>
      </c>
      <c r="D40" s="399">
        <f t="shared" si="1"/>
        <v>0</v>
      </c>
      <c r="E40" s="399">
        <f t="shared" si="1"/>
        <v>0</v>
      </c>
      <c r="F40" s="399">
        <f t="shared" si="1"/>
        <v>0</v>
      </c>
      <c r="G40" s="399">
        <f t="shared" si="1"/>
        <v>0</v>
      </c>
      <c r="H40" s="399">
        <f t="shared" si="1"/>
        <v>236363</v>
      </c>
      <c r="I40" s="399">
        <f t="shared" si="1"/>
        <v>166315.5</v>
      </c>
      <c r="J40" s="399">
        <f t="shared" si="1"/>
        <v>0</v>
      </c>
      <c r="K40" s="399">
        <f t="shared" si="1"/>
        <v>0</v>
      </c>
      <c r="L40" s="399">
        <f t="shared" si="1"/>
        <v>0</v>
      </c>
      <c r="M40" s="399">
        <f t="shared" si="1"/>
        <v>0</v>
      </c>
      <c r="N40" s="399">
        <f t="shared" si="1"/>
        <v>0</v>
      </c>
      <c r="O40" s="399">
        <f t="shared" si="1"/>
        <v>0</v>
      </c>
      <c r="P40" s="399">
        <f t="shared" si="1"/>
        <v>0</v>
      </c>
      <c r="Q40" s="565">
        <f t="shared" si="1"/>
        <v>0</v>
      </c>
      <c r="R40" s="570">
        <f t="shared" si="1"/>
        <v>402678.5</v>
      </c>
      <c r="S40" s="557"/>
      <c r="T40" s="559"/>
      <c r="U40" s="559"/>
    </row>
    <row r="41" spans="1:21" ht="17.25" thickTop="1" thickBot="1">
      <c r="B41" s="397" t="s">
        <v>32</v>
      </c>
      <c r="C41" s="97">
        <f t="shared" ref="C41:Q41" si="2">C40+C35</f>
        <v>69306</v>
      </c>
      <c r="D41" s="97">
        <f t="shared" si="2"/>
        <v>0</v>
      </c>
      <c r="E41" s="97">
        <f t="shared" si="2"/>
        <v>316386.05</v>
      </c>
      <c r="F41" s="97">
        <f t="shared" si="2"/>
        <v>0</v>
      </c>
      <c r="G41" s="97">
        <f t="shared" si="2"/>
        <v>0</v>
      </c>
      <c r="H41" s="97">
        <f t="shared" si="2"/>
        <v>236363</v>
      </c>
      <c r="I41" s="97">
        <f t="shared" si="2"/>
        <v>166315.5</v>
      </c>
      <c r="J41" s="97">
        <f t="shared" si="2"/>
        <v>0</v>
      </c>
      <c r="K41" s="97">
        <f t="shared" si="2"/>
        <v>0</v>
      </c>
      <c r="L41" s="97">
        <f t="shared" si="2"/>
        <v>0</v>
      </c>
      <c r="M41" s="97">
        <f t="shared" si="2"/>
        <v>0</v>
      </c>
      <c r="N41" s="97">
        <f t="shared" si="2"/>
        <v>0</v>
      </c>
      <c r="O41" s="97">
        <f t="shared" si="2"/>
        <v>0</v>
      </c>
      <c r="P41" s="97">
        <f t="shared" si="2"/>
        <v>0</v>
      </c>
      <c r="Q41" s="96">
        <f t="shared" si="2"/>
        <v>0</v>
      </c>
      <c r="R41" s="571">
        <f>R35+R40</f>
        <v>788370.55</v>
      </c>
      <c r="S41" s="560"/>
      <c r="T41" s="562"/>
      <c r="U41" s="562"/>
    </row>
    <row r="42" spans="1:21" ht="17.25" thickTop="1" thickBot="1">
      <c r="B42" s="396"/>
      <c r="C42" s="395"/>
      <c r="D42" s="395"/>
      <c r="E42" s="395"/>
      <c r="F42" s="395"/>
      <c r="G42" s="395"/>
      <c r="H42" s="395"/>
      <c r="I42" s="395"/>
      <c r="J42" s="395"/>
      <c r="K42" s="395"/>
      <c r="L42" s="395"/>
      <c r="M42" s="395"/>
      <c r="N42" s="395"/>
      <c r="O42" s="395"/>
      <c r="P42" s="395"/>
      <c r="Q42" s="395"/>
      <c r="R42" s="395"/>
    </row>
    <row r="43" spans="1:21" ht="31.5" thickTop="1" thickBot="1">
      <c r="B43" s="55" t="s">
        <v>145</v>
      </c>
      <c r="C43" s="394"/>
      <c r="D43" s="453"/>
      <c r="E43" s="756"/>
      <c r="F43" s="722"/>
      <c r="G43" s="722"/>
      <c r="H43" s="722"/>
      <c r="I43" s="722"/>
      <c r="J43" s="722"/>
      <c r="K43" s="722"/>
      <c r="L43" s="722"/>
      <c r="M43" s="722"/>
      <c r="N43" s="722"/>
      <c r="O43" s="722"/>
      <c r="P43" s="722"/>
      <c r="Q43" s="722"/>
      <c r="R43" s="722"/>
    </row>
    <row r="44" spans="1:21" ht="30" customHeight="1" thickTop="1" thickBot="1">
      <c r="A44" s="328"/>
      <c r="B44" s="56" t="s">
        <v>146</v>
      </c>
      <c r="C44" s="394"/>
      <c r="D44" s="393"/>
      <c r="E44" s="722"/>
      <c r="F44" s="722"/>
      <c r="G44" s="722"/>
      <c r="H44" s="722"/>
      <c r="I44" s="722"/>
      <c r="J44" s="722"/>
      <c r="K44" s="722"/>
      <c r="L44" s="722"/>
      <c r="M44" s="722"/>
      <c r="N44" s="722"/>
      <c r="O44" s="722"/>
      <c r="P44" s="722"/>
      <c r="Q44" s="722"/>
      <c r="R44" s="722"/>
    </row>
    <row r="45" spans="1:21" ht="15.75" customHeight="1" thickTop="1">
      <c r="A45" s="328"/>
      <c r="B45" s="757"/>
      <c r="C45" s="757"/>
      <c r="D45" s="454"/>
      <c r="E45" s="722"/>
      <c r="F45" s="722"/>
      <c r="G45" s="722"/>
      <c r="H45" s="722"/>
      <c r="I45" s="722"/>
      <c r="J45" s="722"/>
      <c r="K45" s="722"/>
      <c r="L45" s="722"/>
      <c r="M45" s="722"/>
      <c r="N45" s="722"/>
      <c r="O45" s="722"/>
      <c r="P45" s="722"/>
      <c r="Q45" s="722"/>
      <c r="R45" s="722"/>
    </row>
    <row r="46" spans="1:21" ht="15.75" customHeight="1">
      <c r="A46" s="328"/>
      <c r="B46" s="41" t="s">
        <v>147</v>
      </c>
      <c r="C46" s="454"/>
      <c r="D46" s="454"/>
    </row>
    <row r="47" spans="1:21" ht="15" customHeight="1">
      <c r="B47" s="742" t="s">
        <v>114</v>
      </c>
      <c r="C47" s="742"/>
      <c r="D47" s="742"/>
      <c r="E47" s="742"/>
      <c r="F47" s="742"/>
      <c r="G47" s="742"/>
      <c r="H47" s="742"/>
      <c r="I47" s="742"/>
      <c r="J47" s="742"/>
      <c r="K47" s="742"/>
      <c r="L47" s="742"/>
      <c r="M47" s="742"/>
      <c r="N47" s="742"/>
      <c r="O47" s="742"/>
      <c r="P47" s="742"/>
      <c r="Q47" s="742"/>
      <c r="R47" s="742"/>
    </row>
    <row r="48" spans="1:21" ht="15" customHeight="1" thickBot="1">
      <c r="B48" s="50"/>
      <c r="C48" s="50"/>
      <c r="D48" s="50"/>
      <c r="E48" s="50"/>
      <c r="F48" s="50"/>
      <c r="G48" s="50"/>
      <c r="H48" s="50"/>
      <c r="I48" s="50"/>
      <c r="J48" s="50"/>
      <c r="K48" s="50"/>
      <c r="L48" s="50"/>
      <c r="M48" s="50"/>
      <c r="N48" s="50"/>
      <c r="O48" s="50"/>
      <c r="P48" s="50"/>
      <c r="Q48" s="50"/>
      <c r="R48" s="50"/>
    </row>
    <row r="49" spans="1:19" s="392" customFormat="1" ht="17.25" customHeight="1" thickTop="1" thickBot="1">
      <c r="B49" s="758" t="s">
        <v>115</v>
      </c>
      <c r="C49" s="746" t="s">
        <v>148</v>
      </c>
      <c r="D49" s="747"/>
      <c r="E49" s="747"/>
      <c r="F49" s="747"/>
      <c r="G49" s="747"/>
      <c r="H49" s="747"/>
      <c r="I49" s="747"/>
      <c r="J49" s="747"/>
      <c r="K49" s="747"/>
      <c r="L49" s="747"/>
      <c r="M49" s="747"/>
      <c r="N49" s="747"/>
      <c r="O49" s="747"/>
      <c r="P49" s="747"/>
      <c r="Q49" s="747"/>
      <c r="R49" s="759"/>
      <c r="S49" s="57"/>
    </row>
    <row r="50" spans="1:19" ht="13.5" customHeight="1" thickTop="1">
      <c r="B50" s="744"/>
      <c r="C50" s="733" t="s">
        <v>117</v>
      </c>
      <c r="D50" s="735" t="s">
        <v>118</v>
      </c>
      <c r="E50" s="737" t="s">
        <v>119</v>
      </c>
      <c r="F50" s="738"/>
      <c r="G50" s="738"/>
      <c r="H50" s="738"/>
      <c r="I50" s="738"/>
      <c r="J50" s="738"/>
      <c r="K50" s="738"/>
      <c r="L50" s="739"/>
      <c r="M50" s="737" t="s">
        <v>120</v>
      </c>
      <c r="N50" s="738"/>
      <c r="O50" s="738"/>
      <c r="P50" s="738"/>
      <c r="Q50" s="738"/>
      <c r="R50" s="760" t="s">
        <v>32</v>
      </c>
      <c r="S50" s="391"/>
    </row>
    <row r="51" spans="1:19" ht="52.5" customHeight="1" thickBot="1">
      <c r="B51" s="744"/>
      <c r="C51" s="734"/>
      <c r="D51" s="736"/>
      <c r="E51" s="53" t="s">
        <v>121</v>
      </c>
      <c r="F51" s="53" t="s">
        <v>122</v>
      </c>
      <c r="G51" s="53" t="s">
        <v>123</v>
      </c>
      <c r="H51" s="53" t="s">
        <v>124</v>
      </c>
      <c r="I51" s="53" t="s">
        <v>125</v>
      </c>
      <c r="J51" s="53" t="s">
        <v>126</v>
      </c>
      <c r="K51" s="58" t="s">
        <v>127</v>
      </c>
      <c r="L51" s="58" t="s">
        <v>128</v>
      </c>
      <c r="M51" s="53" t="s">
        <v>149</v>
      </c>
      <c r="N51" s="51" t="s">
        <v>129</v>
      </c>
      <c r="O51" s="53" t="s">
        <v>131</v>
      </c>
      <c r="P51" s="53" t="s">
        <v>132</v>
      </c>
      <c r="Q51" s="54" t="s">
        <v>133</v>
      </c>
      <c r="R51" s="761"/>
    </row>
    <row r="52" spans="1:19" s="377" customFormat="1" ht="15" customHeight="1" thickTop="1">
      <c r="A52" s="379"/>
      <c r="B52" s="390" t="s">
        <v>134</v>
      </c>
      <c r="C52" s="59" t="s">
        <v>42</v>
      </c>
      <c r="D52" s="60"/>
      <c r="E52" s="61"/>
      <c r="F52" s="61"/>
      <c r="G52" s="61"/>
      <c r="H52" s="61"/>
      <c r="I52" s="61"/>
      <c r="J52" s="61"/>
      <c r="K52" s="61"/>
      <c r="L52" s="61"/>
      <c r="M52" s="62"/>
      <c r="N52" s="62"/>
      <c r="O52" s="61"/>
      <c r="P52" s="62"/>
      <c r="Q52" s="63"/>
      <c r="R52" s="64"/>
    </row>
    <row r="53" spans="1:19" ht="13.5" customHeight="1">
      <c r="A53" s="336"/>
      <c r="B53" s="388" t="s">
        <v>135</v>
      </c>
      <c r="C53" s="384">
        <f>C30*0.701</f>
        <v>1098.4669999999999</v>
      </c>
      <c r="D53" s="383"/>
      <c r="E53" s="384">
        <f>E30*0.202</f>
        <v>3637.8180000000002</v>
      </c>
      <c r="F53" s="383"/>
      <c r="G53" s="383"/>
      <c r="H53" s="383"/>
      <c r="I53" s="383"/>
      <c r="J53" s="383"/>
      <c r="K53" s="383"/>
      <c r="L53" s="383"/>
      <c r="M53" s="383"/>
      <c r="N53" s="383"/>
      <c r="O53" s="383"/>
      <c r="P53" s="383"/>
      <c r="Q53" s="382"/>
      <c r="R53" s="381">
        <f>SUM(C53:Q53)</f>
        <v>4736.2849999999999</v>
      </c>
    </row>
    <row r="54" spans="1:19" ht="17.25" customHeight="1">
      <c r="A54" s="336"/>
      <c r="B54" s="389" t="s">
        <v>341</v>
      </c>
      <c r="C54" s="384">
        <f>C31*0.701</f>
        <v>0</v>
      </c>
      <c r="D54" s="383"/>
      <c r="E54" s="384">
        <f>E31*0.202</f>
        <v>0</v>
      </c>
      <c r="F54" s="383"/>
      <c r="G54" s="383"/>
      <c r="H54" s="383"/>
      <c r="I54" s="383"/>
      <c r="J54" s="383"/>
      <c r="K54" s="383"/>
      <c r="L54" s="383"/>
      <c r="M54" s="383"/>
      <c r="N54" s="383"/>
      <c r="O54" s="383"/>
      <c r="P54" s="383"/>
      <c r="Q54" s="382"/>
      <c r="R54" s="381">
        <f>SUM(C54:Q54)</f>
        <v>0</v>
      </c>
    </row>
    <row r="55" spans="1:19" ht="17.25" customHeight="1">
      <c r="A55" s="336"/>
      <c r="B55" s="388" t="s">
        <v>136</v>
      </c>
      <c r="C55" s="384">
        <f>C32*0.701</f>
        <v>45186.46</v>
      </c>
      <c r="D55" s="383"/>
      <c r="E55" s="384">
        <f>E32*0.202</f>
        <v>60272.164100000002</v>
      </c>
      <c r="F55" s="383"/>
      <c r="G55" s="383"/>
      <c r="H55" s="383"/>
      <c r="I55" s="383"/>
      <c r="J55" s="383"/>
      <c r="K55" s="383"/>
      <c r="L55" s="383"/>
      <c r="M55" s="383"/>
      <c r="N55" s="383"/>
      <c r="O55" s="383"/>
      <c r="P55" s="383"/>
      <c r="Q55" s="382"/>
      <c r="R55" s="381">
        <f>SUM(C55:Q55)</f>
        <v>105458.6241</v>
      </c>
    </row>
    <row r="56" spans="1:19" ht="17.25" customHeight="1">
      <c r="A56" s="336"/>
      <c r="B56" s="388" t="s">
        <v>137</v>
      </c>
      <c r="C56" s="384">
        <f>C33*0.701</f>
        <v>2298.5789999999997</v>
      </c>
      <c r="D56" s="383"/>
      <c r="E56" s="383"/>
      <c r="F56" s="383"/>
      <c r="G56" s="383"/>
      <c r="H56" s="383"/>
      <c r="I56" s="383"/>
      <c r="J56" s="383"/>
      <c r="K56" s="383"/>
      <c r="L56" s="383"/>
      <c r="M56" s="383"/>
      <c r="N56" s="383"/>
      <c r="O56" s="383"/>
      <c r="P56" s="383"/>
      <c r="Q56" s="382"/>
      <c r="R56" s="381">
        <f>SUM(C56:Q56)</f>
        <v>2298.5789999999997</v>
      </c>
    </row>
    <row r="57" spans="1:19" ht="33" customHeight="1" thickBot="1">
      <c r="A57" s="336"/>
      <c r="B57" s="387" t="s">
        <v>138</v>
      </c>
      <c r="C57" s="384"/>
      <c r="D57" s="383"/>
      <c r="E57" s="383"/>
      <c r="F57" s="383"/>
      <c r="G57" s="383"/>
      <c r="H57" s="383"/>
      <c r="I57" s="383"/>
      <c r="J57" s="383"/>
      <c r="K57" s="383"/>
      <c r="L57" s="383"/>
      <c r="M57" s="383"/>
      <c r="N57" s="383"/>
      <c r="O57" s="383"/>
      <c r="P57" s="383"/>
      <c r="Q57" s="382"/>
      <c r="R57" s="381">
        <f>SUM(C57:Q57)</f>
        <v>0</v>
      </c>
    </row>
    <row r="58" spans="1:19" ht="13.5" customHeight="1" thickBot="1">
      <c r="A58" s="336"/>
      <c r="B58" s="386" t="s">
        <v>139</v>
      </c>
      <c r="C58" s="65">
        <f t="shared" ref="C58:R58" si="3">SUM(C53:C57)</f>
        <v>48583.505999999994</v>
      </c>
      <c r="D58" s="65">
        <f t="shared" si="3"/>
        <v>0</v>
      </c>
      <c r="E58" s="65">
        <f t="shared" si="3"/>
        <v>63909.982100000001</v>
      </c>
      <c r="F58" s="65">
        <f t="shared" si="3"/>
        <v>0</v>
      </c>
      <c r="G58" s="65">
        <f t="shared" si="3"/>
        <v>0</v>
      </c>
      <c r="H58" s="65">
        <f t="shared" si="3"/>
        <v>0</v>
      </c>
      <c r="I58" s="65">
        <f t="shared" si="3"/>
        <v>0</v>
      </c>
      <c r="J58" s="65">
        <f t="shared" si="3"/>
        <v>0</v>
      </c>
      <c r="K58" s="65">
        <f t="shared" si="3"/>
        <v>0</v>
      </c>
      <c r="L58" s="65">
        <f t="shared" si="3"/>
        <v>0</v>
      </c>
      <c r="M58" s="65">
        <f t="shared" si="3"/>
        <v>0</v>
      </c>
      <c r="N58" s="65">
        <f t="shared" si="3"/>
        <v>0</v>
      </c>
      <c r="O58" s="65">
        <f t="shared" si="3"/>
        <v>0</v>
      </c>
      <c r="P58" s="65">
        <f t="shared" si="3"/>
        <v>0</v>
      </c>
      <c r="Q58" s="66">
        <f t="shared" si="3"/>
        <v>0</v>
      </c>
      <c r="R58" s="67">
        <f t="shared" si="3"/>
        <v>112493.4881</v>
      </c>
    </row>
    <row r="59" spans="1:19" s="377" customFormat="1" ht="15" customHeight="1">
      <c r="A59" s="379"/>
      <c r="B59" s="68" t="s">
        <v>140</v>
      </c>
      <c r="C59" s="69"/>
      <c r="D59" s="70"/>
      <c r="E59" s="70"/>
      <c r="F59" s="70"/>
      <c r="G59" s="70"/>
      <c r="H59" s="70"/>
      <c r="I59" s="70"/>
      <c r="J59" s="70"/>
      <c r="K59" s="70"/>
      <c r="L59" s="70"/>
      <c r="M59" s="71"/>
      <c r="N59" s="71"/>
      <c r="O59" s="70"/>
      <c r="P59" s="71"/>
      <c r="Q59" s="72"/>
      <c r="R59" s="73"/>
    </row>
    <row r="60" spans="1:19" ht="13.5" customHeight="1">
      <c r="A60" s="336"/>
      <c r="B60" s="385" t="s">
        <v>141</v>
      </c>
      <c r="C60" s="384"/>
      <c r="D60" s="383"/>
      <c r="E60" s="383"/>
      <c r="F60" s="383"/>
      <c r="G60" s="383"/>
      <c r="H60" s="384">
        <f>H37*0.267</f>
        <v>648.27600000000007</v>
      </c>
      <c r="I60" s="384">
        <f>I37*0.249</f>
        <v>16.3095</v>
      </c>
      <c r="J60" s="383"/>
      <c r="K60" s="383"/>
      <c r="L60" s="383"/>
      <c r="M60" s="383"/>
      <c r="N60" s="383"/>
      <c r="O60" s="383"/>
      <c r="P60" s="383"/>
      <c r="Q60" s="382"/>
      <c r="R60" s="381">
        <f>SUM(C60:Q60)</f>
        <v>664.58550000000002</v>
      </c>
      <c r="S60" s="322"/>
    </row>
    <row r="61" spans="1:19" ht="14.25" customHeight="1">
      <c r="A61" s="336"/>
      <c r="B61" s="385" t="s">
        <v>142</v>
      </c>
      <c r="C61" s="384"/>
      <c r="D61" s="383"/>
      <c r="E61" s="383"/>
      <c r="F61" s="383"/>
      <c r="G61" s="383"/>
      <c r="H61" s="384">
        <f>H38*0.267</f>
        <v>1928.0070000000001</v>
      </c>
      <c r="I61" s="383"/>
      <c r="J61" s="383"/>
      <c r="K61" s="383"/>
      <c r="L61" s="383"/>
      <c r="M61" s="383"/>
      <c r="N61" s="383"/>
      <c r="O61" s="383"/>
      <c r="P61" s="383"/>
      <c r="Q61" s="382"/>
      <c r="R61" s="381">
        <f>SUM(C61:Q61)</f>
        <v>1928.0070000000001</v>
      </c>
      <c r="S61" s="322"/>
    </row>
    <row r="62" spans="1:19" ht="15.75" customHeight="1">
      <c r="A62" s="336"/>
      <c r="B62" s="385" t="s">
        <v>143</v>
      </c>
      <c r="C62" s="384"/>
      <c r="D62" s="383"/>
      <c r="E62" s="383"/>
      <c r="F62" s="383"/>
      <c r="G62" s="383"/>
      <c r="H62" s="384">
        <f>H39*0.267</f>
        <v>60532.638000000006</v>
      </c>
      <c r="I62" s="384">
        <f>I39*0.249</f>
        <v>41396.25</v>
      </c>
      <c r="J62" s="383"/>
      <c r="K62" s="383"/>
      <c r="L62" s="383"/>
      <c r="M62" s="383"/>
      <c r="N62" s="383"/>
      <c r="O62" s="383"/>
      <c r="P62" s="383"/>
      <c r="Q62" s="382"/>
      <c r="R62" s="381">
        <f>SUM(C62:Q62)</f>
        <v>101928.88800000001</v>
      </c>
      <c r="S62" s="322"/>
    </row>
    <row r="63" spans="1:19" ht="15.75" thickBot="1">
      <c r="A63" s="336"/>
      <c r="B63" s="380" t="s">
        <v>144</v>
      </c>
      <c r="C63" s="65">
        <f t="shared" ref="C63:R63" si="4">SUM(C60:C62)</f>
        <v>0</v>
      </c>
      <c r="D63" s="65">
        <f t="shared" si="4"/>
        <v>0</v>
      </c>
      <c r="E63" s="65">
        <f t="shared" si="4"/>
        <v>0</v>
      </c>
      <c r="F63" s="65">
        <f t="shared" si="4"/>
        <v>0</v>
      </c>
      <c r="G63" s="65">
        <f t="shared" si="4"/>
        <v>0</v>
      </c>
      <c r="H63" s="65">
        <f t="shared" si="4"/>
        <v>63108.921000000009</v>
      </c>
      <c r="I63" s="65">
        <f t="shared" si="4"/>
        <v>41412.559500000003</v>
      </c>
      <c r="J63" s="65">
        <f t="shared" si="4"/>
        <v>0</v>
      </c>
      <c r="K63" s="65">
        <f t="shared" si="4"/>
        <v>0</v>
      </c>
      <c r="L63" s="65">
        <f t="shared" si="4"/>
        <v>0</v>
      </c>
      <c r="M63" s="65">
        <f t="shared" si="4"/>
        <v>0</v>
      </c>
      <c r="N63" s="65">
        <f t="shared" si="4"/>
        <v>0</v>
      </c>
      <c r="O63" s="65">
        <f t="shared" si="4"/>
        <v>0</v>
      </c>
      <c r="P63" s="65">
        <f t="shared" si="4"/>
        <v>0</v>
      </c>
      <c r="Q63" s="65">
        <f t="shared" si="4"/>
        <v>0</v>
      </c>
      <c r="R63" s="74">
        <f t="shared" si="4"/>
        <v>104521.48050000001</v>
      </c>
    </row>
    <row r="64" spans="1:19" s="377" customFormat="1" ht="15" customHeight="1">
      <c r="A64" s="379"/>
      <c r="B64" s="75" t="s">
        <v>150</v>
      </c>
      <c r="C64" s="76"/>
      <c r="D64" s="70"/>
      <c r="E64" s="70"/>
      <c r="F64" s="70"/>
      <c r="G64" s="70"/>
      <c r="H64" s="70"/>
      <c r="I64" s="70"/>
      <c r="J64" s="70"/>
      <c r="K64" s="70"/>
      <c r="L64" s="70"/>
      <c r="M64" s="71"/>
      <c r="N64" s="71"/>
      <c r="O64" s="70"/>
      <c r="P64" s="71"/>
      <c r="Q64" s="72"/>
      <c r="R64" s="73"/>
    </row>
    <row r="65" spans="1:18" s="377" customFormat="1" ht="15" customHeight="1">
      <c r="A65" s="379"/>
      <c r="B65" s="77" t="s">
        <v>151</v>
      </c>
      <c r="C65" s="762"/>
      <c r="D65" s="763"/>
      <c r="E65" s="763"/>
      <c r="F65" s="763"/>
      <c r="G65" s="763"/>
      <c r="H65" s="763"/>
      <c r="I65" s="763"/>
      <c r="J65" s="763"/>
      <c r="K65" s="763"/>
      <c r="L65" s="763"/>
      <c r="M65" s="763"/>
      <c r="N65" s="763"/>
      <c r="O65" s="763"/>
      <c r="P65" s="763"/>
      <c r="Q65" s="764"/>
      <c r="R65" s="78"/>
    </row>
    <row r="66" spans="1:18" s="377" customFormat="1" ht="15" customHeight="1">
      <c r="A66" s="379"/>
      <c r="B66" s="378" t="s">
        <v>152</v>
      </c>
      <c r="C66" s="765"/>
      <c r="D66" s="766"/>
      <c r="E66" s="766"/>
      <c r="F66" s="766"/>
      <c r="G66" s="766"/>
      <c r="H66" s="766"/>
      <c r="I66" s="766"/>
      <c r="J66" s="766"/>
      <c r="K66" s="766"/>
      <c r="L66" s="766"/>
      <c r="M66" s="766"/>
      <c r="N66" s="766"/>
      <c r="O66" s="766"/>
      <c r="P66" s="766"/>
      <c r="Q66" s="767"/>
      <c r="R66" s="103"/>
    </row>
    <row r="67" spans="1:18" ht="15.75" thickBot="1">
      <c r="A67" s="336"/>
      <c r="B67" s="376" t="s">
        <v>153</v>
      </c>
      <c r="C67" s="768"/>
      <c r="D67" s="769"/>
      <c r="E67" s="769"/>
      <c r="F67" s="769"/>
      <c r="G67" s="769"/>
      <c r="H67" s="769"/>
      <c r="I67" s="769"/>
      <c r="J67" s="769"/>
      <c r="K67" s="769"/>
      <c r="L67" s="769"/>
      <c r="M67" s="769"/>
      <c r="N67" s="769"/>
      <c r="O67" s="769"/>
      <c r="P67" s="769"/>
      <c r="Q67" s="770"/>
      <c r="R67" s="375"/>
    </row>
    <row r="68" spans="1:18" ht="17.25" thickTop="1" thickBot="1">
      <c r="A68" s="336"/>
      <c r="B68" s="374" t="s">
        <v>32</v>
      </c>
      <c r="C68" s="79">
        <f t="shared" ref="C68:R68" si="5">C58+C63</f>
        <v>48583.505999999994</v>
      </c>
      <c r="D68" s="79">
        <f t="shared" si="5"/>
        <v>0</v>
      </c>
      <c r="E68" s="79">
        <f t="shared" si="5"/>
        <v>63909.982100000001</v>
      </c>
      <c r="F68" s="79">
        <f t="shared" si="5"/>
        <v>0</v>
      </c>
      <c r="G68" s="79">
        <f t="shared" si="5"/>
        <v>0</v>
      </c>
      <c r="H68" s="79">
        <f t="shared" si="5"/>
        <v>63108.921000000009</v>
      </c>
      <c r="I68" s="79">
        <f t="shared" si="5"/>
        <v>41412.559500000003</v>
      </c>
      <c r="J68" s="79">
        <f t="shared" si="5"/>
        <v>0</v>
      </c>
      <c r="K68" s="79">
        <f t="shared" si="5"/>
        <v>0</v>
      </c>
      <c r="L68" s="79">
        <f t="shared" si="5"/>
        <v>0</v>
      </c>
      <c r="M68" s="79">
        <f t="shared" si="5"/>
        <v>0</v>
      </c>
      <c r="N68" s="79">
        <f t="shared" si="5"/>
        <v>0</v>
      </c>
      <c r="O68" s="79">
        <f t="shared" si="5"/>
        <v>0</v>
      </c>
      <c r="P68" s="79">
        <f t="shared" si="5"/>
        <v>0</v>
      </c>
      <c r="Q68" s="451">
        <f t="shared" si="5"/>
        <v>0</v>
      </c>
      <c r="R68" s="80">
        <f t="shared" si="5"/>
        <v>217014.96860000002</v>
      </c>
    </row>
    <row r="69" spans="1:18" ht="15.75" customHeight="1" thickTop="1" thickBot="1">
      <c r="A69" s="328"/>
      <c r="B69" s="454"/>
      <c r="C69" s="373"/>
      <c r="D69" s="373"/>
      <c r="E69" s="452"/>
      <c r="F69" s="452"/>
      <c r="G69" s="452"/>
      <c r="H69" s="452"/>
      <c r="I69" s="452"/>
      <c r="J69" s="452"/>
      <c r="K69" s="452"/>
      <c r="L69" s="452"/>
      <c r="M69" s="452"/>
      <c r="N69" s="452"/>
      <c r="O69" s="452"/>
      <c r="P69" s="452"/>
      <c r="Q69" s="452"/>
      <c r="R69" s="452"/>
    </row>
    <row r="70" spans="1:18" ht="15.75" customHeight="1" thickTop="1" thickBot="1">
      <c r="A70" s="328"/>
      <c r="B70" s="81" t="s">
        <v>154</v>
      </c>
      <c r="C70" s="82"/>
      <c r="D70" s="83"/>
      <c r="E70" s="83"/>
      <c r="F70" s="84"/>
      <c r="G70" s="85"/>
      <c r="H70" s="83"/>
      <c r="I70" s="83"/>
      <c r="J70" s="84"/>
      <c r="K70" s="83"/>
      <c r="L70" s="83"/>
      <c r="M70" s="83"/>
      <c r="N70" s="84"/>
      <c r="O70" s="85"/>
      <c r="P70" s="83"/>
      <c r="Q70" s="86"/>
      <c r="R70" s="452"/>
    </row>
    <row r="71" spans="1:18" ht="32.25" customHeight="1" thickTop="1" thickBot="1">
      <c r="A71" s="328"/>
      <c r="B71" s="87" t="s">
        <v>155</v>
      </c>
      <c r="C71" s="372"/>
      <c r="D71" s="371"/>
      <c r="E71" s="370"/>
      <c r="F71" s="370"/>
      <c r="G71" s="370"/>
      <c r="H71" s="370"/>
      <c r="I71" s="370"/>
      <c r="J71" s="370"/>
      <c r="K71" s="370"/>
      <c r="L71" s="370"/>
      <c r="M71" s="370"/>
      <c r="N71" s="370"/>
      <c r="O71" s="370"/>
      <c r="P71" s="370"/>
      <c r="Q71" s="370"/>
      <c r="R71" s="452"/>
    </row>
    <row r="72" spans="1:18" ht="15.75" customHeight="1" thickTop="1">
      <c r="A72" s="328"/>
      <c r="B72" s="367"/>
      <c r="C72" s="452"/>
      <c r="D72" s="452"/>
      <c r="E72" s="452"/>
      <c r="F72" s="452"/>
      <c r="G72" s="452"/>
      <c r="H72" s="452"/>
      <c r="I72" s="452"/>
      <c r="J72" s="452"/>
      <c r="K72" s="452"/>
      <c r="L72" s="452"/>
      <c r="M72" s="452"/>
      <c r="N72" s="452"/>
      <c r="O72" s="452"/>
      <c r="P72" s="452"/>
      <c r="Q72" s="452"/>
      <c r="R72" s="369"/>
    </row>
    <row r="73" spans="1:18" ht="15.75" customHeight="1">
      <c r="A73" s="328"/>
      <c r="B73" s="368" t="s">
        <v>156</v>
      </c>
      <c r="D73" s="367"/>
    </row>
    <row r="74" spans="1:18" ht="15" customHeight="1">
      <c r="B74" s="742" t="s">
        <v>114</v>
      </c>
      <c r="C74" s="742"/>
      <c r="D74" s="742"/>
      <c r="E74" s="742"/>
      <c r="F74" s="742"/>
      <c r="G74" s="742"/>
      <c r="H74" s="742"/>
      <c r="I74" s="742"/>
      <c r="J74" s="742"/>
      <c r="K74" s="742"/>
      <c r="L74" s="742"/>
      <c r="M74" s="742"/>
      <c r="N74" s="742"/>
      <c r="O74" s="742"/>
      <c r="P74" s="742"/>
      <c r="Q74" s="742"/>
      <c r="R74" s="349"/>
    </row>
    <row r="75" spans="1:18" ht="15" customHeight="1" thickBot="1">
      <c r="B75" s="50"/>
      <c r="C75" s="50"/>
      <c r="D75" s="50"/>
      <c r="E75" s="50"/>
      <c r="F75" s="50"/>
      <c r="G75" s="50"/>
      <c r="H75" s="50"/>
      <c r="I75" s="50"/>
      <c r="J75" s="50"/>
      <c r="K75" s="50"/>
      <c r="L75" s="50"/>
      <c r="M75" s="50"/>
      <c r="N75" s="50"/>
      <c r="O75" s="50"/>
      <c r="P75" s="50"/>
      <c r="Q75" s="50"/>
      <c r="R75" s="50"/>
    </row>
    <row r="76" spans="1:18" ht="30.95" customHeight="1" thickTop="1" thickBot="1">
      <c r="B76" s="771" t="s">
        <v>157</v>
      </c>
      <c r="C76" s="771" t="s">
        <v>158</v>
      </c>
      <c r="D76" s="773" t="s">
        <v>159</v>
      </c>
      <c r="E76" s="774"/>
      <c r="F76" s="774"/>
      <c r="G76" s="774"/>
      <c r="H76" s="774"/>
      <c r="I76" s="774"/>
      <c r="J76" s="774"/>
      <c r="K76" s="774"/>
      <c r="L76" s="774"/>
      <c r="M76" s="774"/>
      <c r="N76" s="775"/>
      <c r="O76" s="776" t="s">
        <v>160</v>
      </c>
      <c r="P76" s="779" t="s">
        <v>161</v>
      </c>
      <c r="Q76" s="776"/>
      <c r="R76" s="328"/>
    </row>
    <row r="77" spans="1:18" ht="15" customHeight="1" thickBot="1">
      <c r="B77" s="760"/>
      <c r="C77" s="760"/>
      <c r="D77" s="781" t="s">
        <v>119</v>
      </c>
      <c r="E77" s="782"/>
      <c r="F77" s="782"/>
      <c r="G77" s="782"/>
      <c r="H77" s="783"/>
      <c r="I77" s="784" t="s">
        <v>162</v>
      </c>
      <c r="J77" s="784" t="s">
        <v>163</v>
      </c>
      <c r="K77" s="786" t="s">
        <v>164</v>
      </c>
      <c r="L77" s="786" t="s">
        <v>131</v>
      </c>
      <c r="M77" s="786" t="s">
        <v>165</v>
      </c>
      <c r="N77" s="787" t="s">
        <v>166</v>
      </c>
      <c r="O77" s="777"/>
      <c r="P77" s="780"/>
      <c r="Q77" s="777"/>
      <c r="R77" s="328"/>
    </row>
    <row r="78" spans="1:18" ht="15" customHeight="1" thickBot="1">
      <c r="B78" s="761"/>
      <c r="C78" s="772"/>
      <c r="D78" s="88" t="s">
        <v>167</v>
      </c>
      <c r="E78" s="449" t="s">
        <v>122</v>
      </c>
      <c r="F78" s="52" t="s">
        <v>123</v>
      </c>
      <c r="G78" s="89" t="s">
        <v>126</v>
      </c>
      <c r="H78" s="90" t="s">
        <v>127</v>
      </c>
      <c r="I78" s="785"/>
      <c r="J78" s="785"/>
      <c r="K78" s="736"/>
      <c r="L78" s="736"/>
      <c r="M78" s="736"/>
      <c r="N78" s="788"/>
      <c r="O78" s="778"/>
      <c r="P78" s="772"/>
      <c r="Q78" s="778"/>
      <c r="R78" s="328"/>
    </row>
    <row r="79" spans="1:18" ht="15" customHeight="1" thickTop="1">
      <c r="A79" s="336"/>
      <c r="B79" s="93" t="s">
        <v>168</v>
      </c>
      <c r="C79" s="366"/>
      <c r="D79" s="789"/>
      <c r="E79" s="792"/>
      <c r="F79" s="792"/>
      <c r="G79" s="795"/>
      <c r="H79" s="798"/>
      <c r="I79" s="801"/>
      <c r="J79" s="792"/>
      <c r="K79" s="792"/>
      <c r="L79" s="792"/>
      <c r="M79" s="450"/>
      <c r="N79" s="804"/>
      <c r="O79" s="91"/>
      <c r="P79" s="807"/>
      <c r="Q79" s="808"/>
    </row>
    <row r="80" spans="1:18" ht="15" customHeight="1">
      <c r="A80" s="336"/>
      <c r="B80" s="102" t="s">
        <v>169</v>
      </c>
      <c r="C80" s="365"/>
      <c r="D80" s="790"/>
      <c r="E80" s="793"/>
      <c r="F80" s="793"/>
      <c r="G80" s="796"/>
      <c r="H80" s="799"/>
      <c r="I80" s="802"/>
      <c r="J80" s="793"/>
      <c r="K80" s="793"/>
      <c r="L80" s="793"/>
      <c r="M80" s="793"/>
      <c r="N80" s="805"/>
      <c r="O80" s="92"/>
      <c r="P80" s="809"/>
      <c r="Q80" s="810"/>
    </row>
    <row r="81" spans="1:18" ht="15" customHeight="1">
      <c r="A81" s="336"/>
      <c r="B81" s="102" t="s">
        <v>170</v>
      </c>
      <c r="C81" s="365"/>
      <c r="D81" s="791"/>
      <c r="E81" s="794"/>
      <c r="F81" s="794"/>
      <c r="G81" s="797"/>
      <c r="H81" s="800"/>
      <c r="I81" s="803"/>
      <c r="J81" s="794"/>
      <c r="K81" s="794"/>
      <c r="L81" s="794"/>
      <c r="M81" s="794"/>
      <c r="N81" s="806"/>
      <c r="O81" s="92"/>
      <c r="P81" s="809"/>
      <c r="Q81" s="810"/>
    </row>
    <row r="82" spans="1:18" ht="15" customHeight="1">
      <c r="A82" s="336"/>
      <c r="B82" s="93" t="s">
        <v>171</v>
      </c>
      <c r="C82" s="365"/>
      <c r="D82" s="364"/>
      <c r="E82" s="360"/>
      <c r="F82" s="360"/>
      <c r="G82" s="363"/>
      <c r="H82" s="362"/>
      <c r="I82" s="361"/>
      <c r="J82" s="360"/>
      <c r="K82" s="360"/>
      <c r="L82" s="360"/>
      <c r="M82" s="360"/>
      <c r="N82" s="359"/>
      <c r="O82" s="92"/>
      <c r="P82" s="809"/>
      <c r="Q82" s="810"/>
      <c r="R82" s="328"/>
    </row>
    <row r="83" spans="1:18" ht="32.25" customHeight="1" thickBot="1">
      <c r="A83" s="336"/>
      <c r="B83" s="104" t="s">
        <v>172</v>
      </c>
      <c r="C83" s="358"/>
      <c r="D83" s="357"/>
      <c r="E83" s="332"/>
      <c r="F83" s="332"/>
      <c r="G83" s="332"/>
      <c r="H83" s="334"/>
      <c r="I83" s="333"/>
      <c r="J83" s="332"/>
      <c r="K83" s="332"/>
      <c r="L83" s="332"/>
      <c r="M83" s="356"/>
      <c r="N83" s="355"/>
      <c r="O83" s="94"/>
      <c r="P83" s="815"/>
      <c r="Q83" s="816"/>
      <c r="R83" s="328"/>
    </row>
    <row r="84" spans="1:18" ht="15" customHeight="1" thickTop="1" thickBot="1">
      <c r="B84" s="95" t="s">
        <v>32</v>
      </c>
      <c r="C84" s="96">
        <f>SUM(C79:C83)</f>
        <v>0</v>
      </c>
      <c r="D84" s="97">
        <f t="shared" ref="D84:N84" si="6">SUM(D82:D83)</f>
        <v>0</v>
      </c>
      <c r="E84" s="97">
        <f t="shared" si="6"/>
        <v>0</v>
      </c>
      <c r="F84" s="97">
        <f t="shared" si="6"/>
        <v>0</v>
      </c>
      <c r="G84" s="97">
        <f t="shared" si="6"/>
        <v>0</v>
      </c>
      <c r="H84" s="97">
        <f t="shared" si="6"/>
        <v>0</v>
      </c>
      <c r="I84" s="97">
        <f t="shared" si="6"/>
        <v>0</v>
      </c>
      <c r="J84" s="97">
        <f t="shared" si="6"/>
        <v>0</v>
      </c>
      <c r="K84" s="97">
        <f t="shared" si="6"/>
        <v>0</v>
      </c>
      <c r="L84" s="97">
        <f t="shared" si="6"/>
        <v>0</v>
      </c>
      <c r="M84" s="97">
        <f t="shared" si="6"/>
        <v>0</v>
      </c>
      <c r="N84" s="97">
        <f t="shared" si="6"/>
        <v>0</v>
      </c>
      <c r="O84" s="98">
        <f>SUM(O79:O83)</f>
        <v>0</v>
      </c>
      <c r="P84" s="354"/>
      <c r="Q84" s="353"/>
      <c r="R84" s="328"/>
    </row>
    <row r="85" spans="1:18" ht="15" customHeight="1" thickTop="1">
      <c r="B85" s="99"/>
      <c r="C85" s="47"/>
      <c r="D85" s="47"/>
      <c r="E85" s="454"/>
      <c r="I85" s="327"/>
      <c r="N85" s="327"/>
    </row>
    <row r="86" spans="1:18" ht="15" customHeight="1">
      <c r="B86" s="454"/>
      <c r="C86" s="47"/>
      <c r="D86" s="47"/>
    </row>
    <row r="87" spans="1:18" ht="15" customHeight="1">
      <c r="B87" s="352" t="s">
        <v>173</v>
      </c>
      <c r="C87" s="352"/>
      <c r="D87" s="351"/>
      <c r="E87" s="350"/>
    </row>
    <row r="88" spans="1:18" ht="15" customHeight="1">
      <c r="B88" s="742" t="s">
        <v>114</v>
      </c>
      <c r="C88" s="742"/>
      <c r="D88" s="742"/>
      <c r="E88" s="742"/>
      <c r="F88" s="742"/>
      <c r="G88" s="742"/>
      <c r="H88" s="742"/>
      <c r="I88" s="742"/>
      <c r="J88" s="742"/>
      <c r="K88" s="742"/>
      <c r="L88" s="742"/>
      <c r="M88" s="742"/>
      <c r="N88" s="742"/>
      <c r="O88" s="742"/>
      <c r="P88" s="742"/>
      <c r="Q88" s="742"/>
      <c r="R88" s="349"/>
    </row>
    <row r="89" spans="1:18" ht="15" customHeight="1" thickBot="1">
      <c r="B89" s="50"/>
      <c r="C89" s="50"/>
      <c r="D89" s="50"/>
      <c r="E89" s="50"/>
      <c r="F89" s="50"/>
      <c r="G89" s="50"/>
      <c r="H89" s="50"/>
      <c r="I89" s="50"/>
      <c r="J89" s="50"/>
      <c r="K89" s="50"/>
      <c r="L89" s="50"/>
      <c r="M89" s="50"/>
      <c r="N89" s="50"/>
      <c r="O89" s="50"/>
      <c r="P89" s="50"/>
      <c r="Q89" s="50"/>
      <c r="R89" s="50"/>
    </row>
    <row r="90" spans="1:18" ht="30.95" customHeight="1" thickTop="1" thickBot="1">
      <c r="B90" s="771" t="s">
        <v>174</v>
      </c>
      <c r="C90" s="771" t="s">
        <v>175</v>
      </c>
      <c r="D90" s="773" t="s">
        <v>159</v>
      </c>
      <c r="E90" s="774"/>
      <c r="F90" s="774"/>
      <c r="G90" s="774"/>
      <c r="H90" s="774"/>
      <c r="I90" s="774"/>
      <c r="J90" s="774"/>
      <c r="K90" s="774"/>
      <c r="L90" s="774"/>
      <c r="M90" s="775"/>
      <c r="N90" s="776" t="s">
        <v>160</v>
      </c>
      <c r="O90" s="779" t="s">
        <v>176</v>
      </c>
      <c r="P90" s="776"/>
      <c r="Q90" s="348"/>
      <c r="R90" s="328"/>
    </row>
    <row r="91" spans="1:18" ht="15" customHeight="1" thickBot="1">
      <c r="B91" s="760"/>
      <c r="C91" s="760"/>
      <c r="D91" s="781" t="s">
        <v>119</v>
      </c>
      <c r="E91" s="782"/>
      <c r="F91" s="782"/>
      <c r="G91" s="782"/>
      <c r="H91" s="783"/>
      <c r="I91" s="784" t="s">
        <v>163</v>
      </c>
      <c r="J91" s="786" t="s">
        <v>164</v>
      </c>
      <c r="K91" s="786" t="s">
        <v>131</v>
      </c>
      <c r="L91" s="786" t="s">
        <v>165</v>
      </c>
      <c r="M91" s="787" t="s">
        <v>166</v>
      </c>
      <c r="N91" s="777"/>
      <c r="O91" s="780"/>
      <c r="P91" s="777"/>
      <c r="Q91" s="348"/>
      <c r="R91" s="328"/>
    </row>
    <row r="92" spans="1:18" ht="15" customHeight="1" thickBot="1">
      <c r="B92" s="761"/>
      <c r="C92" s="761"/>
      <c r="D92" s="88" t="s">
        <v>167</v>
      </c>
      <c r="E92" s="449" t="s">
        <v>122</v>
      </c>
      <c r="F92" s="52" t="s">
        <v>123</v>
      </c>
      <c r="G92" s="89" t="s">
        <v>126</v>
      </c>
      <c r="H92" s="90" t="s">
        <v>127</v>
      </c>
      <c r="I92" s="785"/>
      <c r="J92" s="736"/>
      <c r="K92" s="736"/>
      <c r="L92" s="736"/>
      <c r="M92" s="788"/>
      <c r="N92" s="778"/>
      <c r="O92" s="772"/>
      <c r="P92" s="778"/>
      <c r="Q92" s="348"/>
      <c r="R92" s="328"/>
    </row>
    <row r="93" spans="1:18" ht="15" customHeight="1" thickTop="1">
      <c r="A93" s="336"/>
      <c r="B93" s="93" t="s">
        <v>171</v>
      </c>
      <c r="C93" s="100"/>
      <c r="D93" s="345"/>
      <c r="E93" s="344"/>
      <c r="F93" s="344"/>
      <c r="G93" s="347"/>
      <c r="H93" s="346"/>
      <c r="I93" s="345"/>
      <c r="J93" s="344"/>
      <c r="K93" s="344"/>
      <c r="L93" s="344"/>
      <c r="M93" s="343"/>
      <c r="N93" s="101"/>
      <c r="O93" s="811"/>
      <c r="P93" s="812"/>
      <c r="Q93" s="342"/>
      <c r="R93" s="453"/>
    </row>
    <row r="94" spans="1:18" ht="15" customHeight="1">
      <c r="A94" s="336"/>
      <c r="B94" s="102" t="s">
        <v>177</v>
      </c>
      <c r="C94" s="103"/>
      <c r="D94" s="339"/>
      <c r="E94" s="338"/>
      <c r="F94" s="338"/>
      <c r="G94" s="341"/>
      <c r="H94" s="340"/>
      <c r="I94" s="339"/>
      <c r="J94" s="338"/>
      <c r="K94" s="338"/>
      <c r="L94" s="338"/>
      <c r="M94" s="337"/>
      <c r="N94" s="92"/>
      <c r="O94" s="813"/>
      <c r="P94" s="814"/>
      <c r="Q94" s="329"/>
      <c r="R94" s="328"/>
    </row>
    <row r="95" spans="1:18" ht="33.75" customHeight="1" thickBot="1">
      <c r="A95" s="336"/>
      <c r="B95" s="104" t="s">
        <v>178</v>
      </c>
      <c r="C95" s="335"/>
      <c r="D95" s="333"/>
      <c r="E95" s="332"/>
      <c r="F95" s="332"/>
      <c r="G95" s="332"/>
      <c r="H95" s="334"/>
      <c r="I95" s="333"/>
      <c r="J95" s="332"/>
      <c r="K95" s="332"/>
      <c r="L95" s="332"/>
      <c r="M95" s="331"/>
      <c r="N95" s="105"/>
      <c r="O95" s="818"/>
      <c r="P95" s="819"/>
      <c r="Q95" s="329"/>
      <c r="R95" s="328"/>
    </row>
    <row r="96" spans="1:18" ht="15" customHeight="1" thickTop="1" thickBot="1">
      <c r="B96" s="330" t="s">
        <v>32</v>
      </c>
      <c r="C96" s="96">
        <f t="shared" ref="C96:N96" si="7">SUM(C93:C95)</f>
        <v>0</v>
      </c>
      <c r="D96" s="96">
        <f t="shared" si="7"/>
        <v>0</v>
      </c>
      <c r="E96" s="96">
        <f t="shared" si="7"/>
        <v>0</v>
      </c>
      <c r="F96" s="96">
        <f t="shared" si="7"/>
        <v>0</v>
      </c>
      <c r="G96" s="96">
        <f t="shared" si="7"/>
        <v>0</v>
      </c>
      <c r="H96" s="96">
        <f t="shared" si="7"/>
        <v>0</v>
      </c>
      <c r="I96" s="96">
        <f t="shared" si="7"/>
        <v>0</v>
      </c>
      <c r="J96" s="96">
        <f t="shared" si="7"/>
        <v>0</v>
      </c>
      <c r="K96" s="96">
        <f t="shared" si="7"/>
        <v>0</v>
      </c>
      <c r="L96" s="96">
        <f t="shared" si="7"/>
        <v>0</v>
      </c>
      <c r="M96" s="96">
        <f t="shared" si="7"/>
        <v>0</v>
      </c>
      <c r="N96" s="96">
        <f t="shared" si="7"/>
        <v>0</v>
      </c>
      <c r="O96" s="820"/>
      <c r="P96" s="821"/>
      <c r="Q96" s="329"/>
      <c r="R96" s="328"/>
    </row>
    <row r="97" spans="1:20" ht="15" customHeight="1" thickTop="1">
      <c r="B97" s="106"/>
      <c r="C97" s="106"/>
      <c r="D97" s="99"/>
      <c r="E97" s="107"/>
      <c r="F97" s="327"/>
      <c r="G97" s="327"/>
      <c r="H97" s="327"/>
      <c r="I97" s="327"/>
      <c r="J97" s="327"/>
      <c r="K97" s="327"/>
      <c r="L97" s="327"/>
      <c r="N97" s="327"/>
    </row>
    <row r="98" spans="1:20" ht="16.5" customHeight="1">
      <c r="B98" s="822"/>
      <c r="C98" s="822"/>
      <c r="D98" s="47"/>
      <c r="E98" s="454"/>
    </row>
    <row r="99" spans="1:20" ht="15.75" customHeight="1">
      <c r="A99" s="42" t="s">
        <v>16</v>
      </c>
      <c r="B99" s="326" t="s">
        <v>179</v>
      </c>
      <c r="C99" s="42"/>
      <c r="D99" s="326"/>
      <c r="E99" s="42"/>
      <c r="F99" s="326"/>
      <c r="G99" s="42"/>
      <c r="H99" s="326"/>
      <c r="I99" s="42"/>
      <c r="J99" s="326"/>
      <c r="K99" s="325"/>
      <c r="L99" s="325"/>
      <c r="M99" s="325"/>
      <c r="N99" s="325"/>
    </row>
    <row r="100" spans="1:20" ht="18.75" customHeight="1">
      <c r="B100" s="823" t="s">
        <v>180</v>
      </c>
      <c r="C100" s="824"/>
      <c r="D100" s="824"/>
      <c r="E100" s="824"/>
      <c r="F100" s="824"/>
      <c r="G100" s="824"/>
      <c r="H100" s="824"/>
      <c r="I100" s="824"/>
      <c r="J100" s="824"/>
      <c r="K100" s="824"/>
      <c r="L100" s="824"/>
      <c r="M100" s="824"/>
      <c r="N100" s="824"/>
      <c r="O100" s="824"/>
      <c r="P100" s="824"/>
      <c r="Q100" s="824"/>
      <c r="R100" s="824"/>
      <c r="S100" s="323"/>
      <c r="T100" s="323"/>
    </row>
    <row r="101" spans="1:20" ht="18.75" customHeight="1">
      <c r="B101" s="823" t="s">
        <v>181</v>
      </c>
      <c r="C101" s="824"/>
      <c r="D101" s="824"/>
      <c r="E101" s="824"/>
      <c r="F101" s="824"/>
      <c r="G101" s="824"/>
      <c r="H101" s="824"/>
      <c r="I101" s="824"/>
      <c r="J101" s="824"/>
      <c r="K101" s="824"/>
      <c r="L101" s="824"/>
      <c r="M101" s="824"/>
      <c r="N101" s="824"/>
      <c r="O101" s="824"/>
      <c r="P101" s="824"/>
      <c r="Q101" s="824"/>
      <c r="R101" s="824"/>
      <c r="S101" s="323"/>
      <c r="T101" s="323"/>
    </row>
    <row r="102" spans="1:20" ht="18.75" customHeight="1">
      <c r="B102" s="324"/>
      <c r="C102" s="324"/>
      <c r="D102" s="324"/>
      <c r="E102" s="324"/>
      <c r="F102" s="324"/>
      <c r="G102" s="324"/>
      <c r="H102" s="324"/>
      <c r="I102" s="324"/>
      <c r="J102" s="324"/>
      <c r="K102" s="324"/>
      <c r="L102" s="324"/>
      <c r="M102" s="324"/>
      <c r="N102" s="324"/>
      <c r="O102" s="324"/>
      <c r="P102" s="324"/>
      <c r="Q102" s="324"/>
      <c r="R102" s="324"/>
      <c r="S102" s="323"/>
      <c r="T102" s="323"/>
    </row>
    <row r="103" spans="1:20" ht="12.75" customHeight="1">
      <c r="B103" s="825" t="s">
        <v>182</v>
      </c>
      <c r="C103" s="825"/>
      <c r="D103" s="825"/>
      <c r="E103" s="825"/>
      <c r="F103" s="825"/>
      <c r="G103" s="825"/>
      <c r="H103" s="825"/>
      <c r="I103" s="825"/>
      <c r="J103" s="825"/>
      <c r="K103" s="825"/>
      <c r="L103" s="825"/>
      <c r="M103" s="825"/>
      <c r="N103" s="825"/>
      <c r="O103" s="825"/>
      <c r="P103" s="825"/>
      <c r="Q103" s="825"/>
      <c r="R103" s="825"/>
    </row>
    <row r="104" spans="1:20" ht="12.75" customHeight="1">
      <c r="B104" s="825"/>
      <c r="C104" s="825"/>
      <c r="D104" s="825"/>
      <c r="E104" s="825"/>
      <c r="F104" s="825"/>
      <c r="G104" s="825"/>
      <c r="H104" s="825"/>
      <c r="I104" s="825"/>
      <c r="J104" s="825"/>
      <c r="K104" s="825"/>
      <c r="L104" s="825"/>
      <c r="M104" s="825"/>
      <c r="N104" s="825"/>
      <c r="O104" s="825"/>
      <c r="P104" s="825"/>
      <c r="Q104" s="825"/>
      <c r="R104" s="825"/>
    </row>
    <row r="105" spans="1:20" ht="12.75" customHeight="1">
      <c r="B105" s="825"/>
      <c r="C105" s="825"/>
      <c r="D105" s="825"/>
      <c r="E105" s="825"/>
      <c r="F105" s="825"/>
      <c r="G105" s="825"/>
      <c r="H105" s="825"/>
      <c r="I105" s="825"/>
      <c r="J105" s="825"/>
      <c r="K105" s="825"/>
      <c r="L105" s="825"/>
      <c r="M105" s="825"/>
      <c r="N105" s="825"/>
      <c r="O105" s="825"/>
      <c r="P105" s="825"/>
      <c r="Q105" s="825"/>
      <c r="R105" s="825"/>
    </row>
    <row r="107" spans="1:20" s="322" customFormat="1" ht="15.75">
      <c r="B107" s="817" t="s">
        <v>183</v>
      </c>
      <c r="C107" s="817"/>
      <c r="D107" s="817"/>
      <c r="E107" s="817"/>
      <c r="F107" s="817"/>
      <c r="G107" s="817"/>
      <c r="H107" s="817"/>
      <c r="I107" s="817"/>
      <c r="J107" s="817"/>
      <c r="K107" s="817"/>
      <c r="L107" s="817"/>
      <c r="M107" s="817"/>
      <c r="N107" s="817"/>
      <c r="O107" s="817"/>
    </row>
  </sheetData>
  <sheetProtection formatCells="0" formatRows="0" insertRows="0" insertHyperlinks="0" deleteRows="0"/>
  <mergeCells count="90">
    <mergeCell ref="B107:O107"/>
    <mergeCell ref="O95:P95"/>
    <mergeCell ref="O96:P96"/>
    <mergeCell ref="B98:C98"/>
    <mergeCell ref="B100:R100"/>
    <mergeCell ref="B101:R101"/>
    <mergeCell ref="B103:R105"/>
    <mergeCell ref="O94:P94"/>
    <mergeCell ref="P82:Q82"/>
    <mergeCell ref="P83:Q83"/>
    <mergeCell ref="B88:Q88"/>
    <mergeCell ref="B90:B92"/>
    <mergeCell ref="C90:C92"/>
    <mergeCell ref="D90:M90"/>
    <mergeCell ref="N90:N92"/>
    <mergeCell ref="O90:P92"/>
    <mergeCell ref="D91:H91"/>
    <mergeCell ref="I91:I92"/>
    <mergeCell ref="J91:J92"/>
    <mergeCell ref="K91:K92"/>
    <mergeCell ref="L91:L92"/>
    <mergeCell ref="M91:M92"/>
    <mergeCell ref="P79:Q79"/>
    <mergeCell ref="M80:M81"/>
    <mergeCell ref="P80:Q80"/>
    <mergeCell ref="P81:Q81"/>
    <mergeCell ref="O93:P93"/>
    <mergeCell ref="I79:I81"/>
    <mergeCell ref="J79:J81"/>
    <mergeCell ref="K79:K81"/>
    <mergeCell ref="L79:L81"/>
    <mergeCell ref="N79:N81"/>
    <mergeCell ref="D79:D81"/>
    <mergeCell ref="E79:E81"/>
    <mergeCell ref="F79:F81"/>
    <mergeCell ref="G79:G81"/>
    <mergeCell ref="H79:H81"/>
    <mergeCell ref="C65:Q67"/>
    <mergeCell ref="B74:Q74"/>
    <mergeCell ref="B76:B78"/>
    <mergeCell ref="C76:C78"/>
    <mergeCell ref="D76:N76"/>
    <mergeCell ref="O76:O78"/>
    <mergeCell ref="P76:Q78"/>
    <mergeCell ref="D77:H77"/>
    <mergeCell ref="I77:I78"/>
    <mergeCell ref="J77:J78"/>
    <mergeCell ref="K77:K78"/>
    <mergeCell ref="L77:L78"/>
    <mergeCell ref="M77:M78"/>
    <mergeCell ref="N77:N78"/>
    <mergeCell ref="T33:U33"/>
    <mergeCell ref="C36:Q36"/>
    <mergeCell ref="E43:R45"/>
    <mergeCell ref="B45:C45"/>
    <mergeCell ref="B49:B51"/>
    <mergeCell ref="C49:R49"/>
    <mergeCell ref="C50:C51"/>
    <mergeCell ref="D50:D51"/>
    <mergeCell ref="E50:L50"/>
    <mergeCell ref="M50:Q50"/>
    <mergeCell ref="R50:R51"/>
    <mergeCell ref="B23:C23"/>
    <mergeCell ref="B24:R24"/>
    <mergeCell ref="B26:B28"/>
    <mergeCell ref="C26:R26"/>
    <mergeCell ref="B47:R47"/>
    <mergeCell ref="R27:R28"/>
    <mergeCell ref="C29:Q29"/>
    <mergeCell ref="T26:U26"/>
    <mergeCell ref="C27:C28"/>
    <mergeCell ref="D27:D28"/>
    <mergeCell ref="E27:L27"/>
    <mergeCell ref="M27:Q27"/>
    <mergeCell ref="D21:H21"/>
    <mergeCell ref="B1:D1"/>
    <mergeCell ref="D15:K15"/>
    <mergeCell ref="A2:R3"/>
    <mergeCell ref="A4:I4"/>
    <mergeCell ref="A5:R5"/>
    <mergeCell ref="A6:R6"/>
    <mergeCell ref="Q8:R8"/>
    <mergeCell ref="B9:I9"/>
    <mergeCell ref="J9:K9"/>
    <mergeCell ref="D11:K11"/>
    <mergeCell ref="D12:K12"/>
    <mergeCell ref="Q12:R12"/>
    <mergeCell ref="D13:K13"/>
    <mergeCell ref="D14:K14"/>
    <mergeCell ref="D16:K16"/>
  </mergeCells>
  <hyperlinks>
    <hyperlink ref="Q8:R8" r:id="rId1" display="Instructions" xr:uid="{00000000-0004-0000-0100-000000000000}"/>
    <hyperlink ref="B107:O107" r:id="rId2" display="More information: www.eumayors.eu." xr:uid="{00000000-0004-0000-0100-000001000000}"/>
    <hyperlink ref="B100:R100" location="'Inventar de bază emisii (2)'!A1" display="În cazul în care au fost realizate și alte inventare, vă rugăm să daţi click aici  -&gt; pentru a le adăuga." xr:uid="{00000000-0004-0000-0100-000002000000}"/>
    <hyperlink ref="Q12:R12" r:id="rId3" display="Emission factors " xr:uid="{00000000-0004-0000-0100-000003000000}"/>
    <hyperlink ref="B101:R101" location="'Plan de acțiune en. durabilă'!A1" display="În caz contrar, mergeţi la ultima parte din modelul SEAP -&gt; dedicat planului dumneavoastră de acţiune privind energia durabilă " xr:uid="{00000000-0004-0000-0100-000004000000}"/>
  </hyperlinks>
  <printOptions horizontalCentered="1"/>
  <pageMargins left="0.43307086614173201" right="0.31496062992126" top="0.722440945" bottom="0.27559055118110198" header="0.25" footer="0.261811024"/>
  <pageSetup paperSize="9" fitToHeight="4" orientation="landscape" r:id="rId4"/>
  <headerFooter alignWithMargins="0"/>
  <rowBreaks count="2" manualBreakCount="2">
    <brk id="17" max="16383" man="1"/>
    <brk id="71"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21505" r:id="rId7" name="Check Box 1">
              <controlPr locked="0" defaultSize="0" autoFill="0" autoLine="0" autoPict="0">
                <anchor>
                  <from>
                    <xdr:col>2</xdr:col>
                    <xdr:colOff>447675</xdr:colOff>
                    <xdr:row>9</xdr:row>
                    <xdr:rowOff>123825</xdr:rowOff>
                  </from>
                  <to>
                    <xdr:col>2</xdr:col>
                    <xdr:colOff>962025</xdr:colOff>
                    <xdr:row>10</xdr:row>
                    <xdr:rowOff>133350</xdr:rowOff>
                  </to>
                </anchor>
              </controlPr>
            </control>
          </mc:Choice>
        </mc:AlternateContent>
        <mc:AlternateContent xmlns:mc="http://schemas.openxmlformats.org/markup-compatibility/2006">
          <mc:Choice Requires="x14">
            <control shapeId="21506" r:id="rId8" name="Check Box 2">
              <controlPr locked="0" defaultSize="0" autoFill="0" autoLine="0" autoPict="0">
                <anchor>
                  <from>
                    <xdr:col>2</xdr:col>
                    <xdr:colOff>447675</xdr:colOff>
                    <xdr:row>10</xdr:row>
                    <xdr:rowOff>142875</xdr:rowOff>
                  </from>
                  <to>
                    <xdr:col>2</xdr:col>
                    <xdr:colOff>962025</xdr:colOff>
                    <xdr:row>11</xdr:row>
                    <xdr:rowOff>133350</xdr:rowOff>
                  </to>
                </anchor>
              </controlPr>
            </control>
          </mc:Choice>
        </mc:AlternateContent>
        <mc:AlternateContent xmlns:mc="http://schemas.openxmlformats.org/markup-compatibility/2006">
          <mc:Choice Requires="x14">
            <control shapeId="21507" r:id="rId9" name="Check Box 3">
              <controlPr locked="0" defaultSize="0" autoFill="0" autoLine="0" autoPict="0">
                <anchor>
                  <from>
                    <xdr:col>2</xdr:col>
                    <xdr:colOff>447675</xdr:colOff>
                    <xdr:row>12</xdr:row>
                    <xdr:rowOff>152400</xdr:rowOff>
                  </from>
                  <to>
                    <xdr:col>2</xdr:col>
                    <xdr:colOff>962025</xdr:colOff>
                    <xdr:row>13</xdr:row>
                    <xdr:rowOff>152400</xdr:rowOff>
                  </to>
                </anchor>
              </controlPr>
            </control>
          </mc:Choice>
        </mc:AlternateContent>
        <mc:AlternateContent xmlns:mc="http://schemas.openxmlformats.org/markup-compatibility/2006">
          <mc:Choice Requires="x14">
            <control shapeId="21508" r:id="rId10" name="Check Box 4">
              <controlPr locked="0" defaultSize="0" autoFill="0" autoLine="0" autoPict="0">
                <anchor>
                  <from>
                    <xdr:col>2</xdr:col>
                    <xdr:colOff>447675</xdr:colOff>
                    <xdr:row>13</xdr:row>
                    <xdr:rowOff>152400</xdr:rowOff>
                  </from>
                  <to>
                    <xdr:col>2</xdr:col>
                    <xdr:colOff>962025</xdr:colOff>
                    <xdr:row>14</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69"/>
  <sheetViews>
    <sheetView zoomScale="118" zoomScaleNormal="118" zoomScalePageLayoutView="40" workbookViewId="0">
      <selection activeCell="N143" sqref="N143"/>
    </sheetView>
  </sheetViews>
  <sheetFormatPr defaultColWidth="11.42578125" defaultRowHeight="12.75"/>
  <cols>
    <col min="1" max="1" width="3.28515625" style="289" customWidth="1"/>
    <col min="2" max="2" width="43.85546875" style="289" customWidth="1"/>
    <col min="3" max="3" width="42.140625" style="289" customWidth="1"/>
    <col min="4" max="4" width="11.42578125" style="289" customWidth="1"/>
    <col min="5" max="5" width="9.28515625" style="289" customWidth="1"/>
    <col min="6" max="6" width="13.7109375" style="289" customWidth="1"/>
    <col min="7" max="7" width="11.7109375" style="289" customWidth="1"/>
    <col min="8" max="8" width="13" style="289" customWidth="1"/>
    <col min="9" max="9" width="12.42578125" style="289" customWidth="1"/>
    <col min="10" max="10" width="12.5703125" style="289" customWidth="1"/>
    <col min="11" max="11" width="13.85546875" style="289" customWidth="1"/>
    <col min="12" max="12" width="14.28515625" style="289" customWidth="1"/>
    <col min="13" max="13" width="11.7109375" style="289" customWidth="1"/>
    <col min="14" max="14" width="11" style="289" customWidth="1"/>
    <col min="15" max="15" width="14.140625" style="289" customWidth="1"/>
    <col min="16" max="16384" width="11.42578125" style="289"/>
  </cols>
  <sheetData>
    <row r="1" spans="1:12" ht="56.25" customHeight="1">
      <c r="A1" s="876" t="s">
        <v>42</v>
      </c>
      <c r="B1" s="876"/>
      <c r="C1" s="876"/>
      <c r="D1" s="876"/>
      <c r="E1" s="876"/>
      <c r="F1" s="876"/>
      <c r="G1" s="876"/>
      <c r="H1" s="876"/>
      <c r="I1" s="876"/>
      <c r="J1" s="876"/>
      <c r="K1" s="876"/>
      <c r="L1" s="876"/>
    </row>
    <row r="2" spans="1:12" ht="11.25" customHeight="1">
      <c r="A2" s="876"/>
      <c r="B2" s="876"/>
      <c r="C2" s="876"/>
      <c r="D2" s="876"/>
      <c r="E2" s="876"/>
      <c r="F2" s="876"/>
      <c r="G2" s="876"/>
      <c r="H2" s="876"/>
      <c r="I2" s="876"/>
      <c r="J2" s="876"/>
      <c r="K2" s="876"/>
      <c r="L2" s="876"/>
    </row>
    <row r="3" spans="1:12" ht="28.5" customHeight="1">
      <c r="A3" s="877"/>
      <c r="B3" s="877"/>
      <c r="C3" s="877"/>
      <c r="D3" s="877"/>
      <c r="E3" s="877"/>
      <c r="F3" s="109"/>
    </row>
    <row r="4" spans="1:12" ht="18.75" customHeight="1">
      <c r="A4" s="878" t="s">
        <v>383</v>
      </c>
      <c r="B4" s="878"/>
      <c r="C4" s="878"/>
      <c r="D4" s="878"/>
      <c r="E4" s="878"/>
      <c r="F4" s="878"/>
      <c r="G4" s="878"/>
      <c r="H4" s="878"/>
      <c r="I4" s="878"/>
      <c r="J4" s="878"/>
      <c r="K4" s="878"/>
      <c r="L4" s="878"/>
    </row>
    <row r="5" spans="1:12" ht="13.5" customHeight="1">
      <c r="A5" s="112" t="s">
        <v>2</v>
      </c>
      <c r="B5" s="113" t="s">
        <v>188</v>
      </c>
      <c r="C5" s="114"/>
      <c r="D5" s="114"/>
      <c r="E5" s="114"/>
      <c r="K5" s="879" t="s">
        <v>189</v>
      </c>
      <c r="L5" s="879"/>
    </row>
    <row r="6" spans="1:12" ht="12.75" customHeight="1">
      <c r="A6" s="115"/>
      <c r="B6" s="880" t="s">
        <v>43</v>
      </c>
      <c r="C6" s="881"/>
      <c r="D6" s="882"/>
      <c r="E6" s="545"/>
    </row>
    <row r="7" spans="1:12" ht="6" customHeight="1">
      <c r="A7" s="116"/>
      <c r="B7" s="114"/>
      <c r="D7" s="534"/>
      <c r="E7" s="526"/>
    </row>
    <row r="8" spans="1:12" ht="14.25" customHeight="1">
      <c r="A8" s="116"/>
      <c r="B8" s="117"/>
      <c r="C8" s="118" t="s">
        <v>190</v>
      </c>
      <c r="D8" s="119">
        <v>2011</v>
      </c>
      <c r="E8" s="457"/>
    </row>
    <row r="9" spans="1:12" ht="14.25" customHeight="1">
      <c r="A9" s="116"/>
      <c r="B9" s="117"/>
      <c r="C9" s="118" t="s">
        <v>191</v>
      </c>
      <c r="D9" s="119">
        <v>2013</v>
      </c>
      <c r="E9" s="457"/>
    </row>
    <row r="10" spans="1:12" ht="12" customHeight="1">
      <c r="A10" s="116"/>
      <c r="B10" s="117"/>
      <c r="C10" s="118" t="s">
        <v>192</v>
      </c>
      <c r="D10" s="119">
        <v>2015</v>
      </c>
      <c r="E10" s="457"/>
    </row>
    <row r="11" spans="1:12" ht="12.75" customHeight="1">
      <c r="A11" s="116"/>
      <c r="B11" s="114"/>
      <c r="C11" s="118" t="s">
        <v>193</v>
      </c>
      <c r="D11" s="119">
        <v>2016</v>
      </c>
      <c r="E11" s="457"/>
    </row>
    <row r="12" spans="1:12" s="455" customFormat="1" ht="13.5" customHeight="1">
      <c r="A12" s="116"/>
      <c r="B12" s="114"/>
      <c r="C12" s="118" t="s">
        <v>358</v>
      </c>
      <c r="D12" s="119">
        <v>2019</v>
      </c>
      <c r="E12" s="457"/>
    </row>
    <row r="13" spans="1:12" ht="15.75" customHeight="1">
      <c r="A13" s="120" t="s">
        <v>1</v>
      </c>
      <c r="B13" s="841" t="s">
        <v>194</v>
      </c>
      <c r="C13" s="841"/>
      <c r="D13" s="841"/>
      <c r="E13" s="841"/>
      <c r="G13" s="114"/>
      <c r="H13" s="111"/>
    </row>
    <row r="14" spans="1:12" ht="11.25" customHeight="1" thickBot="1">
      <c r="A14" s="121"/>
      <c r="B14" s="111" t="s">
        <v>110</v>
      </c>
      <c r="C14" s="122"/>
      <c r="D14" s="122"/>
      <c r="E14" s="122"/>
      <c r="F14" s="122"/>
      <c r="G14" s="122"/>
      <c r="H14" s="122"/>
    </row>
    <row r="15" spans="1:12" ht="13.5" customHeight="1" thickBot="1">
      <c r="A15" s="110"/>
      <c r="B15" s="123" t="s">
        <v>111</v>
      </c>
      <c r="C15" s="124"/>
      <c r="D15" s="288"/>
      <c r="F15" s="117" t="s">
        <v>195</v>
      </c>
      <c r="G15" s="117" t="s">
        <v>196</v>
      </c>
      <c r="I15" s="125"/>
    </row>
    <row r="16" spans="1:12" ht="15.75">
      <c r="A16" s="126"/>
      <c r="B16" s="127" t="s">
        <v>197</v>
      </c>
    </row>
    <row r="17" spans="1:17" ht="6.75" customHeight="1" thickBot="1">
      <c r="A17" s="126"/>
      <c r="B17" s="867"/>
      <c r="C17" s="867"/>
      <c r="D17" s="867"/>
      <c r="E17" s="867"/>
    </row>
    <row r="18" spans="1:17" ht="114.75" customHeight="1" thickTop="1" thickBot="1">
      <c r="B18" s="128" t="s">
        <v>198</v>
      </c>
      <c r="C18" s="129" t="s">
        <v>199</v>
      </c>
      <c r="D18" s="130" t="s">
        <v>200</v>
      </c>
      <c r="E18" s="130" t="s">
        <v>201</v>
      </c>
      <c r="F18" s="130" t="s">
        <v>202</v>
      </c>
      <c r="G18" s="130" t="s">
        <v>203</v>
      </c>
      <c r="H18" s="130" t="s">
        <v>204</v>
      </c>
      <c r="I18" s="131" t="s">
        <v>205</v>
      </c>
      <c r="J18" s="132" t="s">
        <v>336</v>
      </c>
      <c r="K18" s="133" t="s">
        <v>337</v>
      </c>
      <c r="L18" s="129" t="s">
        <v>338</v>
      </c>
      <c r="M18" s="532" t="s">
        <v>353</v>
      </c>
      <c r="N18" s="531" t="s">
        <v>445</v>
      </c>
      <c r="O18" s="526"/>
    </row>
    <row r="19" spans="1:17" s="134" customFormat="1" ht="15.75" customHeight="1" thickTop="1" thickBot="1">
      <c r="B19" s="135" t="s">
        <v>134</v>
      </c>
      <c r="C19" s="136"/>
      <c r="D19" s="136"/>
      <c r="E19" s="136"/>
      <c r="F19" s="137">
        <f>SUM(F20:F74)</f>
        <v>179019917</v>
      </c>
      <c r="G19" s="138"/>
      <c r="H19" s="138"/>
      <c r="I19" s="139"/>
      <c r="J19" s="140">
        <f>SUM(G20:G74)</f>
        <v>137060.4</v>
      </c>
      <c r="K19" s="141">
        <f>SUM(H20:H74)</f>
        <v>8791.5</v>
      </c>
      <c r="L19" s="312">
        <f>SUM(I20:I72)</f>
        <v>7934.0429999999997</v>
      </c>
      <c r="M19" s="530"/>
      <c r="N19" s="576">
        <f>SUM(N20:N72)</f>
        <v>19121.080000000002</v>
      </c>
    </row>
    <row r="20" spans="1:17" ht="22.5" customHeight="1">
      <c r="B20" s="857" t="s">
        <v>206</v>
      </c>
      <c r="C20" s="541" t="s">
        <v>207</v>
      </c>
      <c r="D20" s="143" t="s">
        <v>208</v>
      </c>
      <c r="E20" s="144" t="s">
        <v>209</v>
      </c>
      <c r="F20" s="145">
        <v>40000</v>
      </c>
      <c r="G20" s="146">
        <v>12</v>
      </c>
      <c r="H20" s="146"/>
      <c r="I20" s="146">
        <f>10*0.202+2*0.701</f>
        <v>3.4219999999999997</v>
      </c>
      <c r="J20" s="828"/>
      <c r="K20" s="828"/>
      <c r="L20" s="828"/>
      <c r="M20" s="311" t="s">
        <v>321</v>
      </c>
      <c r="N20" s="309">
        <v>3.42</v>
      </c>
    </row>
    <row r="21" spans="1:17" ht="22.5">
      <c r="B21" s="858"/>
      <c r="C21" s="542" t="s">
        <v>44</v>
      </c>
      <c r="D21" s="143" t="s">
        <v>208</v>
      </c>
      <c r="E21" s="147" t="s">
        <v>210</v>
      </c>
      <c r="F21" s="148">
        <v>30000</v>
      </c>
      <c r="G21" s="146">
        <v>8</v>
      </c>
      <c r="H21" s="149"/>
      <c r="I21" s="146">
        <f>6*0.202+2*0.701</f>
        <v>2.6139999999999999</v>
      </c>
      <c r="J21" s="830"/>
      <c r="K21" s="830"/>
      <c r="L21" s="830"/>
      <c r="M21" s="311" t="s">
        <v>321</v>
      </c>
      <c r="N21" s="309">
        <v>2.61</v>
      </c>
    </row>
    <row r="22" spans="1:17" ht="33" customHeight="1">
      <c r="B22" s="858"/>
      <c r="C22" s="542" t="s">
        <v>434</v>
      </c>
      <c r="D22" s="150" t="s">
        <v>208</v>
      </c>
      <c r="E22" s="151" t="s">
        <v>359</v>
      </c>
      <c r="F22" s="148">
        <v>655920</v>
      </c>
      <c r="G22" s="148">
        <v>165.35</v>
      </c>
      <c r="H22" s="148">
        <v>3</v>
      </c>
      <c r="I22" s="148">
        <v>100</v>
      </c>
      <c r="J22" s="830"/>
      <c r="K22" s="830"/>
      <c r="L22" s="830"/>
      <c r="M22" s="445" t="s">
        <v>323</v>
      </c>
      <c r="N22" s="285">
        <v>0</v>
      </c>
      <c r="P22" s="533"/>
    </row>
    <row r="23" spans="1:17" ht="31.5" customHeight="1">
      <c r="B23" s="858"/>
      <c r="C23" s="546" t="s">
        <v>435</v>
      </c>
      <c r="D23" s="150" t="s">
        <v>208</v>
      </c>
      <c r="E23" s="151" t="s">
        <v>354</v>
      </c>
      <c r="F23" s="148">
        <v>765555</v>
      </c>
      <c r="G23" s="148">
        <v>12</v>
      </c>
      <c r="H23" s="148">
        <v>0</v>
      </c>
      <c r="I23" s="148">
        <v>50</v>
      </c>
      <c r="J23" s="830"/>
      <c r="K23" s="830"/>
      <c r="L23" s="830"/>
      <c r="M23" s="285" t="s">
        <v>322</v>
      </c>
      <c r="N23" s="309">
        <v>0</v>
      </c>
      <c r="O23" s="443"/>
    </row>
    <row r="24" spans="1:17" ht="22.5">
      <c r="B24" s="858"/>
      <c r="C24" s="542" t="s">
        <v>45</v>
      </c>
      <c r="D24" s="150" t="s">
        <v>208</v>
      </c>
      <c r="E24" s="152" t="s">
        <v>212</v>
      </c>
      <c r="F24" s="148">
        <v>50000</v>
      </c>
      <c r="G24" s="146">
        <v>14</v>
      </c>
      <c r="H24" s="149"/>
      <c r="I24" s="146">
        <f>10*0.202+4*0.701</f>
        <v>4.8239999999999998</v>
      </c>
      <c r="J24" s="830"/>
      <c r="K24" s="830"/>
      <c r="L24" s="830"/>
      <c r="M24" s="311" t="s">
        <v>321</v>
      </c>
      <c r="N24" s="309">
        <v>4.82</v>
      </c>
    </row>
    <row r="25" spans="1:17" ht="22.5">
      <c r="B25" s="858"/>
      <c r="C25" s="542" t="s">
        <v>333</v>
      </c>
      <c r="D25" s="150" t="s">
        <v>208</v>
      </c>
      <c r="E25" s="152" t="s">
        <v>213</v>
      </c>
      <c r="F25" s="148">
        <v>565</v>
      </c>
      <c r="G25" s="146">
        <v>15</v>
      </c>
      <c r="H25" s="149"/>
      <c r="I25" s="146">
        <v>11</v>
      </c>
      <c r="J25" s="830"/>
      <c r="K25" s="830"/>
      <c r="L25" s="830"/>
      <c r="M25" s="291" t="s">
        <v>321</v>
      </c>
      <c r="N25" s="309">
        <v>11</v>
      </c>
    </row>
    <row r="26" spans="1:17" ht="22.5" customHeight="1">
      <c r="B26" s="858"/>
      <c r="C26" s="542" t="s">
        <v>450</v>
      </c>
      <c r="D26" s="153" t="s">
        <v>208</v>
      </c>
      <c r="E26" s="203" t="s">
        <v>226</v>
      </c>
      <c r="F26" s="154">
        <v>268000</v>
      </c>
      <c r="G26" s="155">
        <v>200</v>
      </c>
      <c r="H26" s="156"/>
      <c r="I26" s="155">
        <v>50</v>
      </c>
      <c r="J26" s="830"/>
      <c r="K26" s="830"/>
      <c r="L26" s="830"/>
      <c r="M26" s="314" t="s">
        <v>321</v>
      </c>
      <c r="N26" s="309">
        <f>150*0.202+50*0.701</f>
        <v>65.349999999999994</v>
      </c>
    </row>
    <row r="27" spans="1:17" ht="22.5" customHeight="1">
      <c r="B27" s="858"/>
      <c r="C27" s="542" t="s">
        <v>46</v>
      </c>
      <c r="D27" s="157" t="s">
        <v>214</v>
      </c>
      <c r="E27" s="152" t="s">
        <v>212</v>
      </c>
      <c r="F27" s="148">
        <v>40000</v>
      </c>
      <c r="G27" s="146">
        <v>12</v>
      </c>
      <c r="H27" s="149"/>
      <c r="I27" s="146">
        <f>10*0.202+2*0.701</f>
        <v>3.4219999999999997</v>
      </c>
      <c r="J27" s="830"/>
      <c r="K27" s="830"/>
      <c r="L27" s="830"/>
      <c r="M27" s="311" t="s">
        <v>321</v>
      </c>
      <c r="N27" s="309">
        <v>3.42</v>
      </c>
    </row>
    <row r="28" spans="1:17" ht="21" customHeight="1">
      <c r="B28" s="858"/>
      <c r="C28" s="542" t="s">
        <v>215</v>
      </c>
      <c r="D28" s="157" t="s">
        <v>208</v>
      </c>
      <c r="E28" s="147" t="s">
        <v>360</v>
      </c>
      <c r="F28" s="148">
        <v>350700</v>
      </c>
      <c r="G28" s="146">
        <v>293</v>
      </c>
      <c r="H28" s="149"/>
      <c r="I28" s="146">
        <v>5</v>
      </c>
      <c r="J28" s="830"/>
      <c r="K28" s="830"/>
      <c r="L28" s="830"/>
      <c r="M28" s="285" t="s">
        <v>322</v>
      </c>
      <c r="N28" s="309">
        <v>0</v>
      </c>
      <c r="O28" s="444"/>
    </row>
    <row r="29" spans="1:17" ht="24.75" customHeight="1">
      <c r="B29" s="858"/>
      <c r="C29" s="542" t="s">
        <v>217</v>
      </c>
      <c r="D29" s="157" t="s">
        <v>208</v>
      </c>
      <c r="E29" s="152" t="s">
        <v>361</v>
      </c>
      <c r="F29" s="148">
        <v>688000</v>
      </c>
      <c r="G29" s="146">
        <v>400</v>
      </c>
      <c r="H29" s="149"/>
      <c r="I29" s="146">
        <v>50</v>
      </c>
      <c r="J29" s="830"/>
      <c r="K29" s="830"/>
      <c r="L29" s="830"/>
      <c r="M29" s="534" t="s">
        <v>321</v>
      </c>
      <c r="N29" s="309">
        <v>104</v>
      </c>
      <c r="O29" s="443"/>
    </row>
    <row r="30" spans="1:17" ht="23.25" customHeight="1">
      <c r="B30" s="858"/>
      <c r="C30" s="542" t="s">
        <v>218</v>
      </c>
      <c r="D30" s="158" t="s">
        <v>208</v>
      </c>
      <c r="E30" s="172" t="s">
        <v>361</v>
      </c>
      <c r="F30" s="297">
        <v>3500449</v>
      </c>
      <c r="G30" s="298">
        <v>1014.83</v>
      </c>
      <c r="H30" s="299">
        <v>9</v>
      </c>
      <c r="I30" s="174">
        <v>50</v>
      </c>
      <c r="J30" s="830"/>
      <c r="K30" s="830"/>
      <c r="L30" s="830"/>
      <c r="M30" s="535" t="s">
        <v>321</v>
      </c>
      <c r="N30" s="315">
        <v>257</v>
      </c>
      <c r="O30" s="443"/>
    </row>
    <row r="31" spans="1:17" ht="21.75" customHeight="1">
      <c r="B31" s="858"/>
      <c r="C31" s="542" t="s">
        <v>344</v>
      </c>
      <c r="D31" s="158" t="s">
        <v>208</v>
      </c>
      <c r="E31" s="152" t="s">
        <v>226</v>
      </c>
      <c r="F31" s="148">
        <v>644071</v>
      </c>
      <c r="G31" s="159">
        <v>869</v>
      </c>
      <c r="H31" s="160">
        <v>6</v>
      </c>
      <c r="I31" s="146">
        <v>50</v>
      </c>
      <c r="J31" s="830"/>
      <c r="K31" s="830"/>
      <c r="L31" s="830"/>
      <c r="M31" s="536" t="s">
        <v>321</v>
      </c>
      <c r="N31" s="309">
        <v>140</v>
      </c>
      <c r="O31" s="443"/>
      <c r="Q31" s="293"/>
    </row>
    <row r="32" spans="1:17" ht="21" customHeight="1">
      <c r="B32" s="858"/>
      <c r="C32" s="542" t="s">
        <v>447</v>
      </c>
      <c r="D32" s="158" t="s">
        <v>208</v>
      </c>
      <c r="E32" s="152" t="s">
        <v>345</v>
      </c>
      <c r="F32" s="148">
        <v>335955</v>
      </c>
      <c r="G32" s="159">
        <v>137.69999999999999</v>
      </c>
      <c r="H32" s="160">
        <v>6</v>
      </c>
      <c r="I32" s="146">
        <v>5</v>
      </c>
      <c r="J32" s="830"/>
      <c r="K32" s="830"/>
      <c r="L32" s="830"/>
      <c r="M32" s="285" t="s">
        <v>322</v>
      </c>
      <c r="N32" s="309">
        <v>0</v>
      </c>
      <c r="O32" s="443"/>
      <c r="Q32" s="293"/>
    </row>
    <row r="33" spans="2:17" ht="20.25" customHeight="1">
      <c r="B33" s="858"/>
      <c r="C33" s="542" t="s">
        <v>219</v>
      </c>
      <c r="D33" s="158" t="s">
        <v>208</v>
      </c>
      <c r="E33" s="152" t="s">
        <v>345</v>
      </c>
      <c r="F33" s="148">
        <v>1452460</v>
      </c>
      <c r="G33" s="159">
        <v>326</v>
      </c>
      <c r="H33" s="160">
        <v>12</v>
      </c>
      <c r="I33" s="146">
        <v>5</v>
      </c>
      <c r="J33" s="830"/>
      <c r="K33" s="830"/>
      <c r="L33" s="830"/>
      <c r="M33" s="285" t="s">
        <v>322</v>
      </c>
      <c r="N33" s="309">
        <v>0</v>
      </c>
      <c r="O33" s="443"/>
      <c r="Q33" s="293"/>
    </row>
    <row r="34" spans="2:17" ht="21.75" customHeight="1">
      <c r="B34" s="858"/>
      <c r="C34" s="542" t="s">
        <v>220</v>
      </c>
      <c r="D34" s="158" t="s">
        <v>208</v>
      </c>
      <c r="E34" s="152" t="s">
        <v>345</v>
      </c>
      <c r="F34" s="148">
        <v>1854831</v>
      </c>
      <c r="G34" s="146">
        <v>250</v>
      </c>
      <c r="H34" s="149">
        <v>15</v>
      </c>
      <c r="I34" s="161">
        <v>5</v>
      </c>
      <c r="J34" s="829"/>
      <c r="K34" s="830"/>
      <c r="L34" s="830"/>
      <c r="M34" s="285" t="s">
        <v>322</v>
      </c>
      <c r="N34" s="309">
        <v>0</v>
      </c>
      <c r="O34" s="443"/>
      <c r="Q34" s="293"/>
    </row>
    <row r="35" spans="2:17" ht="21.75" customHeight="1">
      <c r="B35" s="858"/>
      <c r="C35" s="542" t="s">
        <v>436</v>
      </c>
      <c r="D35" s="162" t="s">
        <v>208</v>
      </c>
      <c r="E35" s="152" t="s">
        <v>345</v>
      </c>
      <c r="F35" s="148">
        <v>650786</v>
      </c>
      <c r="G35" s="146">
        <v>250</v>
      </c>
      <c r="H35" s="149">
        <v>15</v>
      </c>
      <c r="I35" s="161">
        <v>5</v>
      </c>
      <c r="J35" s="829"/>
      <c r="K35" s="830"/>
      <c r="L35" s="830"/>
      <c r="M35" s="285" t="s">
        <v>322</v>
      </c>
      <c r="N35" s="309">
        <v>0</v>
      </c>
      <c r="O35" s="443"/>
      <c r="Q35" s="293"/>
    </row>
    <row r="36" spans="2:17" ht="22.5" customHeight="1">
      <c r="B36" s="858"/>
      <c r="C36" s="542" t="s">
        <v>437</v>
      </c>
      <c r="D36" s="162" t="s">
        <v>208</v>
      </c>
      <c r="E36" s="152" t="s">
        <v>211</v>
      </c>
      <c r="F36" s="163">
        <v>101700</v>
      </c>
      <c r="G36" s="164">
        <v>120</v>
      </c>
      <c r="H36" s="165">
        <v>6</v>
      </c>
      <c r="I36" s="166"/>
      <c r="J36" s="829"/>
      <c r="K36" s="830"/>
      <c r="L36" s="830"/>
      <c r="M36" s="544" t="s">
        <v>324</v>
      </c>
      <c r="N36" s="309">
        <v>0</v>
      </c>
    </row>
    <row r="37" spans="2:17" ht="22.5">
      <c r="B37" s="858"/>
      <c r="C37" s="542" t="s">
        <v>47</v>
      </c>
      <c r="D37" s="167" t="s">
        <v>208</v>
      </c>
      <c r="E37" s="147" t="s">
        <v>221</v>
      </c>
      <c r="F37" s="163">
        <v>1185000</v>
      </c>
      <c r="G37" s="164">
        <v>457</v>
      </c>
      <c r="H37" s="165"/>
      <c r="I37" s="168">
        <v>92.4</v>
      </c>
      <c r="J37" s="829"/>
      <c r="K37" s="830"/>
      <c r="L37" s="830"/>
      <c r="M37" s="311" t="s">
        <v>321</v>
      </c>
      <c r="N37" s="309">
        <v>92.4</v>
      </c>
    </row>
    <row r="38" spans="2:17" ht="22.5">
      <c r="B38" s="858"/>
      <c r="C38" s="542" t="s">
        <v>48</v>
      </c>
      <c r="D38" s="167" t="s">
        <v>208</v>
      </c>
      <c r="E38" s="147" t="s">
        <v>221</v>
      </c>
      <c r="F38" s="163">
        <v>668953</v>
      </c>
      <c r="G38" s="164">
        <v>411</v>
      </c>
      <c r="H38" s="165"/>
      <c r="I38" s="168">
        <v>83</v>
      </c>
      <c r="J38" s="829"/>
      <c r="K38" s="830"/>
      <c r="L38" s="830"/>
      <c r="M38" s="311" t="s">
        <v>321</v>
      </c>
      <c r="N38" s="309">
        <v>83</v>
      </c>
    </row>
    <row r="39" spans="2:17" ht="21" customHeight="1">
      <c r="B39" s="858"/>
      <c r="C39" s="542" t="s">
        <v>49</v>
      </c>
      <c r="D39" s="167" t="s">
        <v>208</v>
      </c>
      <c r="E39" s="147" t="s">
        <v>221</v>
      </c>
      <c r="F39" s="163">
        <v>629500</v>
      </c>
      <c r="G39" s="164">
        <v>352</v>
      </c>
      <c r="H39" s="165"/>
      <c r="I39" s="168">
        <v>71</v>
      </c>
      <c r="J39" s="829"/>
      <c r="K39" s="830"/>
      <c r="L39" s="830"/>
      <c r="M39" s="311" t="s">
        <v>321</v>
      </c>
      <c r="N39" s="309">
        <v>71</v>
      </c>
    </row>
    <row r="40" spans="2:17" ht="20.25" customHeight="1">
      <c r="B40" s="858"/>
      <c r="C40" s="542" t="s">
        <v>50</v>
      </c>
      <c r="D40" s="167" t="s">
        <v>208</v>
      </c>
      <c r="E40" s="169" t="s">
        <v>222</v>
      </c>
      <c r="F40" s="148">
        <v>1950000</v>
      </c>
      <c r="G40" s="146">
        <v>708</v>
      </c>
      <c r="H40" s="149"/>
      <c r="I40" s="145">
        <v>143</v>
      </c>
      <c r="J40" s="829"/>
      <c r="K40" s="830"/>
      <c r="L40" s="830"/>
      <c r="M40" s="311" t="s">
        <v>321</v>
      </c>
      <c r="N40" s="309">
        <v>143</v>
      </c>
    </row>
    <row r="41" spans="2:17" ht="30.75" customHeight="1">
      <c r="B41" s="858"/>
      <c r="C41" s="542" t="s">
        <v>223</v>
      </c>
      <c r="D41" s="170" t="s">
        <v>224</v>
      </c>
      <c r="E41" s="147">
        <v>2011</v>
      </c>
      <c r="F41" s="148">
        <v>3000</v>
      </c>
      <c r="G41" s="146">
        <v>3</v>
      </c>
      <c r="H41" s="149"/>
      <c r="I41" s="145">
        <f>G41*0.202</f>
        <v>0.60600000000000009</v>
      </c>
      <c r="J41" s="829"/>
      <c r="K41" s="830"/>
      <c r="L41" s="830"/>
      <c r="M41" s="311" t="s">
        <v>321</v>
      </c>
      <c r="N41" s="309">
        <v>0.61</v>
      </c>
    </row>
    <row r="42" spans="2:17" ht="13.5" customHeight="1">
      <c r="B42" s="858"/>
      <c r="C42" s="543" t="s">
        <v>51</v>
      </c>
      <c r="D42" s="295" t="s">
        <v>225</v>
      </c>
      <c r="E42" s="458" t="s">
        <v>226</v>
      </c>
      <c r="F42" s="173">
        <v>950000</v>
      </c>
      <c r="G42" s="174">
        <v>575</v>
      </c>
      <c r="H42" s="296"/>
      <c r="I42" s="175"/>
      <c r="J42" s="829"/>
      <c r="K42" s="830"/>
      <c r="L42" s="830"/>
      <c r="M42" s="291" t="s">
        <v>324</v>
      </c>
      <c r="N42" s="315">
        <v>0</v>
      </c>
    </row>
    <row r="43" spans="2:17" ht="24" customHeight="1">
      <c r="B43" s="858"/>
      <c r="C43" s="541" t="s">
        <v>52</v>
      </c>
      <c r="D43" s="143" t="s">
        <v>208</v>
      </c>
      <c r="E43" s="152" t="s">
        <v>227</v>
      </c>
      <c r="F43" s="148">
        <v>15000</v>
      </c>
      <c r="G43" s="146">
        <v>3</v>
      </c>
      <c r="H43" s="149"/>
      <c r="I43" s="146">
        <f>2*0.202+1*0.701</f>
        <v>1.105</v>
      </c>
      <c r="J43" s="829"/>
      <c r="K43" s="830"/>
      <c r="L43" s="830"/>
      <c r="M43" s="311" t="s">
        <v>321</v>
      </c>
      <c r="N43" s="309">
        <v>111</v>
      </c>
    </row>
    <row r="44" spans="2:17" ht="20.25" customHeight="1">
      <c r="B44" s="858"/>
      <c r="C44" s="541" t="s">
        <v>53</v>
      </c>
      <c r="D44" s="143" t="s">
        <v>208</v>
      </c>
      <c r="E44" s="152" t="s">
        <v>362</v>
      </c>
      <c r="F44" s="171">
        <v>5000</v>
      </c>
      <c r="G44" s="146">
        <v>100</v>
      </c>
      <c r="H44" s="149"/>
      <c r="I44" s="145">
        <v>20.2</v>
      </c>
      <c r="J44" s="829"/>
      <c r="K44" s="830"/>
      <c r="L44" s="830"/>
      <c r="M44" s="300" t="s">
        <v>322</v>
      </c>
      <c r="N44" s="294">
        <v>0</v>
      </c>
      <c r="O44" s="443"/>
    </row>
    <row r="45" spans="2:17" ht="22.5" customHeight="1">
      <c r="B45" s="858"/>
      <c r="C45" s="541" t="s">
        <v>228</v>
      </c>
      <c r="D45" s="143" t="s">
        <v>208</v>
      </c>
      <c r="E45" s="172" t="s">
        <v>363</v>
      </c>
      <c r="F45" s="173">
        <v>750000</v>
      </c>
      <c r="G45" s="174" t="s">
        <v>230</v>
      </c>
      <c r="H45" s="160">
        <v>100</v>
      </c>
      <c r="I45" s="175">
        <v>5</v>
      </c>
      <c r="J45" s="829"/>
      <c r="K45" s="830"/>
      <c r="L45" s="830"/>
      <c r="M45" s="285" t="s">
        <v>322</v>
      </c>
      <c r="N45" s="309">
        <v>0</v>
      </c>
      <c r="O45" s="443"/>
    </row>
    <row r="46" spans="2:17" ht="21.75" customHeight="1">
      <c r="B46" s="859"/>
      <c r="C46" s="546" t="s">
        <v>231</v>
      </c>
      <c r="D46" s="176" t="s">
        <v>208</v>
      </c>
      <c r="E46" s="177" t="s">
        <v>363</v>
      </c>
      <c r="F46" s="178">
        <v>1000000</v>
      </c>
      <c r="G46" s="159">
        <v>0</v>
      </c>
      <c r="H46" s="160">
        <v>12</v>
      </c>
      <c r="I46" s="161">
        <v>0</v>
      </c>
      <c r="J46" s="829"/>
      <c r="K46" s="830"/>
      <c r="L46" s="830"/>
      <c r="M46" s="285" t="s">
        <v>322</v>
      </c>
      <c r="N46" s="309">
        <v>0</v>
      </c>
      <c r="O46" s="443"/>
    </row>
    <row r="47" spans="2:17" ht="24" customHeight="1">
      <c r="B47" s="859"/>
      <c r="C47" s="546" t="s">
        <v>232</v>
      </c>
      <c r="D47" s="179" t="s">
        <v>208</v>
      </c>
      <c r="E47" s="177" t="s">
        <v>363</v>
      </c>
      <c r="F47" s="171">
        <v>299930</v>
      </c>
      <c r="G47" s="146">
        <v>159</v>
      </c>
      <c r="H47" s="149">
        <v>8</v>
      </c>
      <c r="I47" s="145">
        <v>5</v>
      </c>
      <c r="J47" s="829"/>
      <c r="K47" s="830"/>
      <c r="L47" s="830"/>
      <c r="M47" s="285" t="s">
        <v>322</v>
      </c>
      <c r="N47" s="309">
        <v>0</v>
      </c>
      <c r="O47" s="443"/>
    </row>
    <row r="48" spans="2:17" ht="21.75" customHeight="1">
      <c r="B48" s="859"/>
      <c r="C48" s="546" t="s">
        <v>233</v>
      </c>
      <c r="D48" s="180" t="s">
        <v>349</v>
      </c>
      <c r="E48" s="181" t="s">
        <v>364</v>
      </c>
      <c r="F48" s="171">
        <v>7250000</v>
      </c>
      <c r="G48" s="146">
        <v>700</v>
      </c>
      <c r="H48" s="149"/>
      <c r="I48" s="145">
        <v>150</v>
      </c>
      <c r="J48" s="829"/>
      <c r="K48" s="830"/>
      <c r="L48" s="830"/>
      <c r="M48" s="285" t="s">
        <v>322</v>
      </c>
      <c r="N48" s="309">
        <v>0</v>
      </c>
      <c r="O48" s="443"/>
    </row>
    <row r="49" spans="2:18" ht="19.5" customHeight="1">
      <c r="B49" s="859"/>
      <c r="C49" s="546" t="s">
        <v>234</v>
      </c>
      <c r="D49" s="180" t="s">
        <v>208</v>
      </c>
      <c r="E49" s="181" t="s">
        <v>363</v>
      </c>
      <c r="F49" s="171">
        <v>3050707</v>
      </c>
      <c r="G49" s="146">
        <v>0</v>
      </c>
      <c r="H49" s="149">
        <v>0</v>
      </c>
      <c r="I49" s="145">
        <v>2</v>
      </c>
      <c r="J49" s="829"/>
      <c r="K49" s="830"/>
      <c r="L49" s="830"/>
      <c r="M49" s="285" t="s">
        <v>322</v>
      </c>
      <c r="N49" s="309">
        <v>0</v>
      </c>
      <c r="O49" s="443"/>
    </row>
    <row r="50" spans="2:18" ht="21.6" customHeight="1">
      <c r="B50" s="859"/>
      <c r="C50" s="546" t="s">
        <v>356</v>
      </c>
      <c r="D50" s="180" t="s">
        <v>208</v>
      </c>
      <c r="E50" s="181" t="s">
        <v>229</v>
      </c>
      <c r="F50" s="171">
        <v>509696</v>
      </c>
      <c r="G50" s="146">
        <v>100</v>
      </c>
      <c r="H50" s="149">
        <v>9</v>
      </c>
      <c r="I50" s="145"/>
      <c r="J50" s="829"/>
      <c r="K50" s="830"/>
      <c r="L50" s="830"/>
      <c r="M50" s="314" t="s">
        <v>321</v>
      </c>
      <c r="N50" s="294">
        <v>20</v>
      </c>
    </row>
    <row r="51" spans="2:18" ht="20.25" customHeight="1">
      <c r="B51" s="859"/>
      <c r="C51" s="546" t="s">
        <v>235</v>
      </c>
      <c r="D51" s="182" t="s">
        <v>208</v>
      </c>
      <c r="E51" s="181" t="s">
        <v>363</v>
      </c>
      <c r="F51" s="171">
        <v>2218481</v>
      </c>
      <c r="G51" s="146">
        <v>0</v>
      </c>
      <c r="H51" s="149">
        <v>30</v>
      </c>
      <c r="I51" s="145">
        <v>5</v>
      </c>
      <c r="J51" s="829"/>
      <c r="K51" s="830"/>
      <c r="L51" s="830"/>
      <c r="M51" s="285" t="s">
        <v>322</v>
      </c>
      <c r="N51" s="309">
        <v>0</v>
      </c>
    </row>
    <row r="52" spans="2:18" ht="25.5" customHeight="1">
      <c r="B52" s="859"/>
      <c r="C52" s="546" t="s">
        <v>236</v>
      </c>
      <c r="D52" s="182" t="s">
        <v>208</v>
      </c>
      <c r="E52" s="181" t="s">
        <v>363</v>
      </c>
      <c r="F52" s="171">
        <v>377320</v>
      </c>
      <c r="G52" s="146">
        <v>122.58</v>
      </c>
      <c r="H52" s="160">
        <v>9</v>
      </c>
      <c r="I52" s="145">
        <v>60</v>
      </c>
      <c r="J52" s="829"/>
      <c r="K52" s="830"/>
      <c r="L52" s="830"/>
      <c r="M52" s="285" t="s">
        <v>322</v>
      </c>
      <c r="N52" s="309">
        <v>0</v>
      </c>
    </row>
    <row r="53" spans="2:18" ht="21" customHeight="1">
      <c r="B53" s="859"/>
      <c r="C53" s="546" t="s">
        <v>237</v>
      </c>
      <c r="D53" s="182" t="s">
        <v>208</v>
      </c>
      <c r="E53" s="181" t="s">
        <v>229</v>
      </c>
      <c r="F53" s="171">
        <v>353110</v>
      </c>
      <c r="G53" s="146">
        <v>144.02000000000001</v>
      </c>
      <c r="H53" s="160">
        <v>3</v>
      </c>
      <c r="I53" s="145">
        <v>50</v>
      </c>
      <c r="J53" s="829"/>
      <c r="K53" s="830"/>
      <c r="L53" s="830"/>
      <c r="M53" s="285" t="s">
        <v>346</v>
      </c>
      <c r="N53" s="309">
        <v>70</v>
      </c>
    </row>
    <row r="54" spans="2:18" ht="23.25" customHeight="1">
      <c r="B54" s="859"/>
      <c r="C54" s="546" t="s">
        <v>238</v>
      </c>
      <c r="D54" s="182" t="s">
        <v>208</v>
      </c>
      <c r="E54" s="183" t="s">
        <v>229</v>
      </c>
      <c r="F54" s="171">
        <v>1222797</v>
      </c>
      <c r="G54" s="146">
        <v>200</v>
      </c>
      <c r="H54" s="160">
        <v>6</v>
      </c>
      <c r="I54" s="145">
        <v>100</v>
      </c>
      <c r="J54" s="829"/>
      <c r="K54" s="830"/>
      <c r="L54" s="830"/>
      <c r="M54" s="285" t="s">
        <v>346</v>
      </c>
      <c r="N54" s="309">
        <v>150</v>
      </c>
    </row>
    <row r="55" spans="2:18" ht="19.5" customHeight="1">
      <c r="B55" s="859"/>
      <c r="C55" s="546" t="s">
        <v>239</v>
      </c>
      <c r="D55" s="182" t="s">
        <v>208</v>
      </c>
      <c r="E55" s="181" t="s">
        <v>363</v>
      </c>
      <c r="F55" s="171">
        <v>4118585</v>
      </c>
      <c r="G55" s="146">
        <v>423.2</v>
      </c>
      <c r="H55" s="160">
        <v>6</v>
      </c>
      <c r="I55" s="145">
        <v>150</v>
      </c>
      <c r="J55" s="829"/>
      <c r="K55" s="830"/>
      <c r="L55" s="830"/>
      <c r="M55" s="285" t="s">
        <v>322</v>
      </c>
      <c r="N55" s="309">
        <v>100</v>
      </c>
    </row>
    <row r="56" spans="2:18" ht="20.25" customHeight="1">
      <c r="B56" s="859"/>
      <c r="C56" s="546" t="s">
        <v>355</v>
      </c>
      <c r="D56" s="182" t="s">
        <v>208</v>
      </c>
      <c r="E56" s="181" t="s">
        <v>363</v>
      </c>
      <c r="F56" s="171">
        <v>1374949</v>
      </c>
      <c r="G56" s="146">
        <v>239.55</v>
      </c>
      <c r="H56" s="160">
        <v>4.5</v>
      </c>
      <c r="I56" s="145">
        <v>100</v>
      </c>
      <c r="J56" s="829"/>
      <c r="K56" s="830"/>
      <c r="L56" s="830"/>
      <c r="M56" s="445" t="s">
        <v>380</v>
      </c>
      <c r="N56" s="309">
        <v>50</v>
      </c>
    </row>
    <row r="57" spans="2:18" ht="17.25" customHeight="1">
      <c r="B57" s="859"/>
      <c r="C57" s="546" t="s">
        <v>240</v>
      </c>
      <c r="D57" s="182" t="s">
        <v>208</v>
      </c>
      <c r="E57" s="181" t="s">
        <v>365</v>
      </c>
      <c r="F57" s="171">
        <v>29438</v>
      </c>
      <c r="G57" s="146">
        <v>223</v>
      </c>
      <c r="H57" s="160">
        <v>6</v>
      </c>
      <c r="I57" s="145">
        <v>120</v>
      </c>
      <c r="J57" s="829"/>
      <c r="K57" s="830"/>
      <c r="L57" s="830"/>
      <c r="M57" s="445" t="s">
        <v>380</v>
      </c>
      <c r="N57" s="309">
        <v>0</v>
      </c>
    </row>
    <row r="58" spans="2:18" ht="21.75" customHeight="1">
      <c r="B58" s="859"/>
      <c r="C58" s="546" t="s">
        <v>241</v>
      </c>
      <c r="D58" s="182" t="s">
        <v>208</v>
      </c>
      <c r="E58" s="181" t="s">
        <v>363</v>
      </c>
      <c r="F58" s="171">
        <v>5471919</v>
      </c>
      <c r="G58" s="146">
        <v>233.4</v>
      </c>
      <c r="H58" s="160">
        <v>39</v>
      </c>
      <c r="I58" s="145">
        <v>200</v>
      </c>
      <c r="J58" s="829"/>
      <c r="K58" s="830"/>
      <c r="L58" s="830"/>
      <c r="M58" s="445" t="s">
        <v>322</v>
      </c>
      <c r="N58" s="309">
        <v>100</v>
      </c>
    </row>
    <row r="59" spans="2:18" ht="17.25" customHeight="1" thickBot="1">
      <c r="B59" s="860"/>
      <c r="C59" s="546" t="s">
        <v>242</v>
      </c>
      <c r="D59" s="182" t="s">
        <v>208</v>
      </c>
      <c r="E59" s="181" t="s">
        <v>363</v>
      </c>
      <c r="F59" s="171">
        <v>10529662</v>
      </c>
      <c r="G59" s="159">
        <v>0</v>
      </c>
      <c r="H59" s="160">
        <v>42</v>
      </c>
      <c r="I59" s="447">
        <v>20</v>
      </c>
      <c r="J59" s="829"/>
      <c r="K59" s="830"/>
      <c r="L59" s="830"/>
      <c r="M59" s="285" t="s">
        <v>322</v>
      </c>
      <c r="N59" s="309">
        <v>10</v>
      </c>
    </row>
    <row r="60" spans="2:18" ht="13.5" customHeight="1">
      <c r="B60" s="850" t="s">
        <v>243</v>
      </c>
      <c r="C60" s="184"/>
      <c r="D60" s="185"/>
      <c r="E60" s="186"/>
      <c r="F60" s="187"/>
      <c r="G60" s="146"/>
      <c r="H60" s="188"/>
      <c r="I60" s="189"/>
      <c r="J60" s="829"/>
      <c r="K60" s="830"/>
      <c r="L60" s="830"/>
      <c r="M60" s="285"/>
      <c r="N60" s="309">
        <v>0</v>
      </c>
    </row>
    <row r="61" spans="2:18" ht="12.75" customHeight="1">
      <c r="B61" s="850"/>
      <c r="C61" s="184"/>
      <c r="D61" s="185"/>
      <c r="E61" s="186"/>
      <c r="F61" s="187"/>
      <c r="G61" s="146"/>
      <c r="H61" s="188"/>
      <c r="I61" s="189"/>
      <c r="J61" s="829"/>
      <c r="K61" s="830"/>
      <c r="L61" s="830"/>
      <c r="M61" s="285"/>
      <c r="N61" s="309">
        <v>0</v>
      </c>
    </row>
    <row r="62" spans="2:18" ht="34.9" customHeight="1">
      <c r="B62" s="868" t="s">
        <v>244</v>
      </c>
      <c r="C62" s="537" t="s">
        <v>331</v>
      </c>
      <c r="D62" s="182" t="s">
        <v>208</v>
      </c>
      <c r="E62" s="190" t="s">
        <v>216</v>
      </c>
      <c r="F62" s="187">
        <v>288000</v>
      </c>
      <c r="G62" s="146">
        <v>1275</v>
      </c>
      <c r="H62" s="188">
        <v>1275</v>
      </c>
      <c r="I62" s="219">
        <v>348.45</v>
      </c>
      <c r="J62" s="829"/>
      <c r="K62" s="830"/>
      <c r="L62" s="830"/>
      <c r="M62" s="311" t="s">
        <v>321</v>
      </c>
      <c r="N62" s="292">
        <f>11.5 * 0.202 *150</f>
        <v>348.45</v>
      </c>
      <c r="O62" s="526"/>
    </row>
    <row r="63" spans="2:18" ht="33" customHeight="1">
      <c r="B63" s="869"/>
      <c r="C63" s="538" t="s">
        <v>54</v>
      </c>
      <c r="D63" s="182" t="s">
        <v>208</v>
      </c>
      <c r="E63" s="191" t="s">
        <v>245</v>
      </c>
      <c r="F63" s="192">
        <v>7000000</v>
      </c>
      <c r="G63" s="146">
        <v>4100</v>
      </c>
      <c r="H63" s="188"/>
      <c r="I63" s="189">
        <v>100</v>
      </c>
      <c r="J63" s="829"/>
      <c r="K63" s="830"/>
      <c r="L63" s="830"/>
      <c r="M63" s="311" t="s">
        <v>321</v>
      </c>
      <c r="N63" s="309">
        <v>700</v>
      </c>
      <c r="O63" s="443"/>
    </row>
    <row r="64" spans="2:18" ht="33" customHeight="1">
      <c r="B64" s="869"/>
      <c r="C64" s="539" t="s">
        <v>350</v>
      </c>
      <c r="D64" s="150" t="s">
        <v>208</v>
      </c>
      <c r="E64" s="191" t="s">
        <v>245</v>
      </c>
      <c r="F64" s="192">
        <v>96800000</v>
      </c>
      <c r="G64" s="146">
        <v>100000</v>
      </c>
      <c r="H64" s="188"/>
      <c r="I64" s="189">
        <v>5600</v>
      </c>
      <c r="J64" s="829"/>
      <c r="K64" s="830"/>
      <c r="L64" s="830"/>
      <c r="M64" s="285" t="s">
        <v>322</v>
      </c>
      <c r="N64" s="285">
        <v>16348</v>
      </c>
      <c r="O64" s="448"/>
      <c r="Q64" s="443"/>
      <c r="R64" s="293"/>
    </row>
    <row r="65" spans="1:16" ht="36" customHeight="1">
      <c r="B65" s="869"/>
      <c r="C65" s="538" t="s">
        <v>446</v>
      </c>
      <c r="D65" s="150" t="s">
        <v>208</v>
      </c>
      <c r="E65" s="191" t="s">
        <v>245</v>
      </c>
      <c r="F65" s="192">
        <v>10000000</v>
      </c>
      <c r="G65" s="146">
        <v>15000</v>
      </c>
      <c r="H65" s="188"/>
      <c r="I65" s="189"/>
      <c r="J65" s="829"/>
      <c r="K65" s="830"/>
      <c r="L65" s="830"/>
      <c r="M65" s="291" t="s">
        <v>438</v>
      </c>
      <c r="N65" s="309">
        <v>0</v>
      </c>
    </row>
    <row r="66" spans="1:16" ht="45">
      <c r="B66" s="869"/>
      <c r="C66" s="538" t="s">
        <v>55</v>
      </c>
      <c r="D66" s="150" t="s">
        <v>208</v>
      </c>
      <c r="E66" s="191" t="s">
        <v>246</v>
      </c>
      <c r="F66" s="192">
        <v>850000</v>
      </c>
      <c r="G66" s="146">
        <v>3100</v>
      </c>
      <c r="H66" s="188">
        <v>3100</v>
      </c>
      <c r="I66" s="189"/>
      <c r="J66" s="829"/>
      <c r="K66" s="830"/>
      <c r="L66" s="830"/>
      <c r="M66" s="291" t="s">
        <v>324</v>
      </c>
      <c r="N66" s="309">
        <v>0</v>
      </c>
    </row>
    <row r="67" spans="1:16" ht="66" customHeight="1">
      <c r="B67" s="869"/>
      <c r="C67" s="537" t="s">
        <v>56</v>
      </c>
      <c r="D67" s="150" t="s">
        <v>247</v>
      </c>
      <c r="E67" s="193" t="s">
        <v>248</v>
      </c>
      <c r="F67" s="201">
        <v>500000</v>
      </c>
      <c r="G67" s="198">
        <v>1500</v>
      </c>
      <c r="H67" s="165">
        <v>1500</v>
      </c>
      <c r="I67" s="189"/>
      <c r="J67" s="829"/>
      <c r="K67" s="830"/>
      <c r="L67" s="830"/>
      <c r="M67" s="314" t="s">
        <v>324</v>
      </c>
      <c r="N67" s="316">
        <v>0</v>
      </c>
    </row>
    <row r="68" spans="1:16" ht="33.75">
      <c r="B68" s="869"/>
      <c r="C68" s="537" t="s">
        <v>57</v>
      </c>
      <c r="D68" s="143" t="s">
        <v>249</v>
      </c>
      <c r="E68" s="194" t="s">
        <v>250</v>
      </c>
      <c r="F68" s="187">
        <v>850000</v>
      </c>
      <c r="G68" s="146">
        <v>2500</v>
      </c>
      <c r="H68" s="188">
        <v>2500</v>
      </c>
      <c r="I68" s="189"/>
      <c r="J68" s="829"/>
      <c r="K68" s="830"/>
      <c r="L68" s="830"/>
      <c r="M68" s="291" t="s">
        <v>324</v>
      </c>
      <c r="N68" s="309">
        <v>0</v>
      </c>
    </row>
    <row r="69" spans="1:16" ht="11.25" customHeight="1" thickBot="1">
      <c r="B69" s="869"/>
      <c r="C69" s="540"/>
      <c r="D69" s="185"/>
      <c r="E69" s="194"/>
      <c r="F69" s="187"/>
      <c r="G69" s="146"/>
      <c r="H69" s="188"/>
      <c r="I69" s="189"/>
      <c r="J69" s="829"/>
      <c r="K69" s="830"/>
      <c r="L69" s="830"/>
      <c r="M69" s="285"/>
      <c r="N69" s="309">
        <f>SUM(N1:N16)</f>
        <v>0</v>
      </c>
    </row>
    <row r="70" spans="1:16" ht="36" customHeight="1">
      <c r="B70" s="870" t="s">
        <v>137</v>
      </c>
      <c r="C70" s="541" t="s">
        <v>58</v>
      </c>
      <c r="D70" s="195" t="s">
        <v>251</v>
      </c>
      <c r="E70" s="196" t="s">
        <v>252</v>
      </c>
      <c r="F70" s="197">
        <v>3416448</v>
      </c>
      <c r="G70" s="198">
        <v>250</v>
      </c>
      <c r="H70" s="199"/>
      <c r="I70" s="200">
        <v>88</v>
      </c>
      <c r="J70" s="829"/>
      <c r="K70" s="830"/>
      <c r="L70" s="830"/>
      <c r="M70" s="459" t="s">
        <v>321</v>
      </c>
      <c r="N70" s="285">
        <v>122</v>
      </c>
      <c r="O70" s="446"/>
      <c r="P70" s="533"/>
    </row>
    <row r="71" spans="1:16" ht="24.75" customHeight="1">
      <c r="B71" s="871"/>
      <c r="C71" s="541" t="s">
        <v>59</v>
      </c>
      <c r="D71" s="195" t="s">
        <v>251</v>
      </c>
      <c r="E71" s="193" t="s">
        <v>366</v>
      </c>
      <c r="F71" s="201">
        <v>1500000</v>
      </c>
      <c r="G71" s="198">
        <v>70</v>
      </c>
      <c r="H71" s="165">
        <v>70</v>
      </c>
      <c r="I71" s="202">
        <v>14</v>
      </c>
      <c r="J71" s="829"/>
      <c r="K71" s="830"/>
      <c r="L71" s="830"/>
      <c r="M71" s="285" t="s">
        <v>332</v>
      </c>
      <c r="N71" s="309">
        <v>0</v>
      </c>
    </row>
    <row r="72" spans="1:16" ht="34.5" customHeight="1" thickBot="1">
      <c r="B72" s="872"/>
      <c r="C72" s="547" t="s">
        <v>449</v>
      </c>
      <c r="D72" s="195" t="s">
        <v>251</v>
      </c>
      <c r="E72" s="203" t="s">
        <v>229</v>
      </c>
      <c r="F72" s="204">
        <v>2423430</v>
      </c>
      <c r="G72" s="155">
        <v>12.77</v>
      </c>
      <c r="H72" s="519">
        <v>0</v>
      </c>
      <c r="I72" s="520">
        <v>5</v>
      </c>
      <c r="J72" s="829"/>
      <c r="K72" s="830"/>
      <c r="L72" s="830"/>
      <c r="M72" s="285" t="s">
        <v>321</v>
      </c>
      <c r="N72" s="309">
        <v>10</v>
      </c>
    </row>
    <row r="73" spans="1:16" ht="43.5" customHeight="1">
      <c r="B73" s="548" t="s">
        <v>254</v>
      </c>
      <c r="C73" s="184"/>
      <c r="D73" s="185"/>
      <c r="E73" s="194"/>
      <c r="F73" s="187"/>
      <c r="G73" s="146"/>
      <c r="H73" s="188"/>
      <c r="I73" s="189"/>
      <c r="J73" s="829"/>
      <c r="K73" s="830"/>
      <c r="L73" s="830"/>
      <c r="M73" s="285"/>
      <c r="N73" s="285"/>
    </row>
    <row r="74" spans="1:16" ht="14.25" customHeight="1" thickBot="1">
      <c r="B74" s="205" t="s">
        <v>255</v>
      </c>
      <c r="C74" s="206"/>
      <c r="D74" s="207"/>
      <c r="E74" s="208"/>
      <c r="F74" s="187"/>
      <c r="G74" s="146"/>
      <c r="H74" s="188"/>
      <c r="I74" s="209"/>
      <c r="J74" s="831"/>
      <c r="K74" s="832"/>
      <c r="L74" s="832"/>
      <c r="M74" s="285"/>
      <c r="N74" s="285"/>
    </row>
    <row r="75" spans="1:16" s="134" customFormat="1" ht="15" customHeight="1" thickTop="1">
      <c r="A75" s="210"/>
      <c r="B75" s="211" t="s">
        <v>140</v>
      </c>
      <c r="C75" s="212"/>
      <c r="D75" s="212"/>
      <c r="E75" s="212"/>
      <c r="F75" s="213">
        <f>SUM(F76:F105)</f>
        <v>245759313</v>
      </c>
      <c r="G75" s="214"/>
      <c r="H75" s="214"/>
      <c r="I75" s="215"/>
      <c r="J75" s="216">
        <f>SUM(G76:G105)</f>
        <v>102326.16999999998</v>
      </c>
      <c r="K75" s="216">
        <f>SUM(H76:H105)</f>
        <v>3047.95</v>
      </c>
      <c r="L75" s="310">
        <f>SUM(I76:I105)</f>
        <v>28919.120000000003</v>
      </c>
      <c r="M75" s="311"/>
      <c r="N75" s="577">
        <f>SUM(N76:N105)</f>
        <v>20347.63</v>
      </c>
    </row>
    <row r="76" spans="1:16" ht="33.75" customHeight="1">
      <c r="B76" s="850" t="s">
        <v>256</v>
      </c>
      <c r="C76" s="217" t="s">
        <v>60</v>
      </c>
      <c r="D76" s="195" t="s">
        <v>251</v>
      </c>
      <c r="E76" s="182" t="s">
        <v>253</v>
      </c>
      <c r="F76" s="178">
        <v>600000</v>
      </c>
      <c r="G76" s="146"/>
      <c r="H76" s="149">
        <v>832</v>
      </c>
      <c r="I76" s="145">
        <v>222.18</v>
      </c>
      <c r="J76" s="829"/>
      <c r="K76" s="830"/>
      <c r="L76" s="830"/>
      <c r="M76" s="300" t="s">
        <v>321</v>
      </c>
      <c r="N76" s="309">
        <v>222.18</v>
      </c>
    </row>
    <row r="77" spans="1:16" ht="24" customHeight="1">
      <c r="B77" s="851"/>
      <c r="C77" s="217" t="s">
        <v>61</v>
      </c>
      <c r="D77" s="169" t="s">
        <v>257</v>
      </c>
      <c r="E77" s="182" t="s">
        <v>367</v>
      </c>
      <c r="F77" s="178">
        <v>150000</v>
      </c>
      <c r="G77" s="146"/>
      <c r="H77" s="149">
        <v>147.22999999999999</v>
      </c>
      <c r="I77" s="145">
        <v>0</v>
      </c>
      <c r="J77" s="829"/>
      <c r="K77" s="830"/>
      <c r="L77" s="830"/>
      <c r="M77" s="285" t="s">
        <v>323</v>
      </c>
      <c r="N77" s="309">
        <v>0</v>
      </c>
    </row>
    <row r="78" spans="1:16" ht="21" customHeight="1">
      <c r="B78" s="873" t="s">
        <v>258</v>
      </c>
      <c r="C78" s="217" t="s">
        <v>62</v>
      </c>
      <c r="D78" s="195" t="s">
        <v>251</v>
      </c>
      <c r="E78" s="218" t="s">
        <v>259</v>
      </c>
      <c r="F78" s="201">
        <v>1850000</v>
      </c>
      <c r="G78" s="146"/>
      <c r="H78" s="149">
        <v>416</v>
      </c>
      <c r="I78" s="219">
        <v>111.09</v>
      </c>
      <c r="J78" s="829"/>
      <c r="K78" s="830"/>
      <c r="L78" s="830"/>
      <c r="M78" s="285" t="s">
        <v>321</v>
      </c>
      <c r="N78" s="309">
        <v>200</v>
      </c>
    </row>
    <row r="79" spans="1:16" s="439" customFormat="1" ht="8.25" customHeight="1">
      <c r="B79" s="874"/>
      <c r="C79" s="440"/>
      <c r="D79" s="195"/>
      <c r="E79" s="441"/>
      <c r="F79" s="201"/>
      <c r="G79" s="146"/>
      <c r="H79" s="149"/>
      <c r="I79" s="219"/>
      <c r="J79" s="829"/>
      <c r="K79" s="830"/>
      <c r="L79" s="830"/>
      <c r="M79" s="285"/>
      <c r="N79" s="309"/>
    </row>
    <row r="80" spans="1:16" ht="32.25" customHeight="1">
      <c r="B80" s="874"/>
      <c r="C80" s="220" t="s">
        <v>63</v>
      </c>
      <c r="D80" s="195" t="s">
        <v>251</v>
      </c>
      <c r="E80" s="182" t="s">
        <v>368</v>
      </c>
      <c r="F80" s="163">
        <v>420000</v>
      </c>
      <c r="G80" s="146"/>
      <c r="H80" s="149">
        <v>162.80000000000001</v>
      </c>
      <c r="I80" s="219">
        <v>5</v>
      </c>
      <c r="J80" s="829"/>
      <c r="K80" s="830"/>
      <c r="L80" s="830"/>
      <c r="M80" s="300" t="s">
        <v>322</v>
      </c>
      <c r="N80" s="309">
        <v>10</v>
      </c>
    </row>
    <row r="81" spans="2:16" ht="37.5" customHeight="1">
      <c r="B81" s="874"/>
      <c r="C81" s="220" t="s">
        <v>64</v>
      </c>
      <c r="D81" s="195" t="s">
        <v>251</v>
      </c>
      <c r="E81" s="182" t="s">
        <v>369</v>
      </c>
      <c r="F81" s="163">
        <v>1600000</v>
      </c>
      <c r="G81" s="146"/>
      <c r="H81" s="149">
        <v>162.80000000000001</v>
      </c>
      <c r="I81" s="219"/>
      <c r="J81" s="829"/>
      <c r="K81" s="830"/>
      <c r="L81" s="830"/>
      <c r="M81" s="285" t="s">
        <v>322</v>
      </c>
      <c r="N81" s="309">
        <v>0</v>
      </c>
      <c r="O81" s="444"/>
    </row>
    <row r="82" spans="2:16" ht="22.5">
      <c r="B82" s="874"/>
      <c r="C82" s="220" t="s">
        <v>65</v>
      </c>
      <c r="D82" s="195" t="s">
        <v>251</v>
      </c>
      <c r="E82" s="182" t="s">
        <v>369</v>
      </c>
      <c r="F82" s="163">
        <v>5500000</v>
      </c>
      <c r="G82" s="146"/>
      <c r="H82" s="149">
        <v>1248</v>
      </c>
      <c r="I82" s="219">
        <v>5</v>
      </c>
      <c r="J82" s="829"/>
      <c r="K82" s="830"/>
      <c r="L82" s="830"/>
      <c r="M82" s="285" t="s">
        <v>322</v>
      </c>
      <c r="N82" s="309">
        <v>600</v>
      </c>
      <c r="O82" s="443"/>
    </row>
    <row r="83" spans="2:16" ht="57" customHeight="1">
      <c r="B83" s="874"/>
      <c r="C83" s="220" t="s">
        <v>357</v>
      </c>
      <c r="D83" s="158" t="s">
        <v>208</v>
      </c>
      <c r="E83" s="182" t="s">
        <v>370</v>
      </c>
      <c r="F83" s="171">
        <v>7850000</v>
      </c>
      <c r="G83" s="146"/>
      <c r="H83" s="149">
        <v>65.12</v>
      </c>
      <c r="I83" s="219">
        <v>5</v>
      </c>
      <c r="J83" s="829"/>
      <c r="K83" s="830"/>
      <c r="L83" s="830"/>
      <c r="M83" s="285" t="s">
        <v>322</v>
      </c>
      <c r="N83" s="309">
        <v>100</v>
      </c>
    </row>
    <row r="84" spans="2:16" ht="58.5" customHeight="1">
      <c r="B84" s="874"/>
      <c r="C84" s="524" t="s">
        <v>327</v>
      </c>
      <c r="D84" s="195" t="s">
        <v>251</v>
      </c>
      <c r="E84" s="221" t="s">
        <v>261</v>
      </c>
      <c r="F84" s="222">
        <v>15000000</v>
      </c>
      <c r="G84" s="521">
        <v>5000</v>
      </c>
      <c r="H84" s="522"/>
      <c r="I84" s="523"/>
      <c r="J84" s="829"/>
      <c r="K84" s="830"/>
      <c r="L84" s="830"/>
      <c r="M84" s="285" t="s">
        <v>326</v>
      </c>
      <c r="N84" s="309">
        <v>0</v>
      </c>
    </row>
    <row r="85" spans="2:16" ht="22.5" customHeight="1">
      <c r="B85" s="874"/>
      <c r="C85" s="217" t="s">
        <v>262</v>
      </c>
      <c r="D85" s="169" t="s">
        <v>91</v>
      </c>
      <c r="E85" s="152" t="s">
        <v>363</v>
      </c>
      <c r="F85" s="178">
        <v>4032000</v>
      </c>
      <c r="G85" s="159">
        <v>2000</v>
      </c>
      <c r="H85" s="160"/>
      <c r="I85" s="223">
        <v>1000</v>
      </c>
      <c r="J85" s="829"/>
      <c r="K85" s="830"/>
      <c r="L85" s="830"/>
      <c r="M85" s="285" t="s">
        <v>322</v>
      </c>
      <c r="N85" s="309">
        <v>500</v>
      </c>
    </row>
    <row r="86" spans="2:16" ht="15" customHeight="1">
      <c r="B86" s="874"/>
      <c r="C86" s="217" t="s">
        <v>66</v>
      </c>
      <c r="D86" s="169" t="s">
        <v>91</v>
      </c>
      <c r="E86" s="224" t="s">
        <v>371</v>
      </c>
      <c r="F86" s="171">
        <v>170000000</v>
      </c>
      <c r="G86" s="146">
        <v>15000</v>
      </c>
      <c r="H86" s="149"/>
      <c r="I86" s="219">
        <v>6000</v>
      </c>
      <c r="J86" s="829"/>
      <c r="K86" s="830"/>
      <c r="L86" s="830"/>
      <c r="M86" s="285" t="s">
        <v>380</v>
      </c>
      <c r="N86" s="309">
        <v>0</v>
      </c>
    </row>
    <row r="87" spans="2:16" ht="33.75">
      <c r="B87" s="874"/>
      <c r="C87" s="217" t="s">
        <v>67</v>
      </c>
      <c r="D87" s="169" t="s">
        <v>264</v>
      </c>
      <c r="E87" s="224" t="s">
        <v>372</v>
      </c>
      <c r="F87" s="171">
        <v>400000</v>
      </c>
      <c r="G87" s="146">
        <v>1000</v>
      </c>
      <c r="H87" s="149"/>
      <c r="I87" s="219">
        <v>450</v>
      </c>
      <c r="J87" s="829"/>
      <c r="K87" s="830"/>
      <c r="L87" s="830"/>
      <c r="M87" s="285" t="s">
        <v>322</v>
      </c>
      <c r="N87" s="309">
        <v>0</v>
      </c>
    </row>
    <row r="88" spans="2:16" ht="22.5">
      <c r="B88" s="874"/>
      <c r="C88" s="217" t="s">
        <v>265</v>
      </c>
      <c r="D88" s="158" t="s">
        <v>208</v>
      </c>
      <c r="E88" s="152" t="s">
        <v>373</v>
      </c>
      <c r="F88" s="171">
        <v>12150000</v>
      </c>
      <c r="G88" s="159">
        <v>7500</v>
      </c>
      <c r="H88" s="160"/>
      <c r="I88" s="223">
        <v>2000</v>
      </c>
      <c r="J88" s="829"/>
      <c r="K88" s="830"/>
      <c r="L88" s="830"/>
      <c r="M88" s="285" t="s">
        <v>322</v>
      </c>
      <c r="N88" s="309">
        <v>0</v>
      </c>
    </row>
    <row r="89" spans="2:16" ht="22.5" customHeight="1">
      <c r="B89" s="874"/>
      <c r="C89" s="217" t="s">
        <v>68</v>
      </c>
      <c r="D89" s="195" t="s">
        <v>251</v>
      </c>
      <c r="E89" s="152" t="s">
        <v>266</v>
      </c>
      <c r="F89" s="171">
        <v>380000</v>
      </c>
      <c r="G89" s="146"/>
      <c r="H89" s="149"/>
      <c r="I89" s="219">
        <v>3000</v>
      </c>
      <c r="J89" s="829"/>
      <c r="K89" s="830"/>
      <c r="L89" s="830"/>
      <c r="M89" s="285" t="s">
        <v>321</v>
      </c>
      <c r="N89" s="309">
        <v>3000</v>
      </c>
    </row>
    <row r="90" spans="2:16" ht="22.5">
      <c r="B90" s="874"/>
      <c r="C90" s="217" t="s">
        <v>330</v>
      </c>
      <c r="D90" s="195" t="s">
        <v>251</v>
      </c>
      <c r="E90" s="172" t="s">
        <v>259</v>
      </c>
      <c r="F90" s="171">
        <v>400000</v>
      </c>
      <c r="G90" s="146">
        <v>57905.5</v>
      </c>
      <c r="H90" s="149"/>
      <c r="I90" s="219">
        <v>14910.45</v>
      </c>
      <c r="J90" s="829"/>
      <c r="K90" s="830"/>
      <c r="L90" s="830"/>
      <c r="M90" s="285" t="s">
        <v>321</v>
      </c>
      <c r="N90" s="309">
        <v>14910.45</v>
      </c>
    </row>
    <row r="91" spans="2:16" ht="30.75" customHeight="1">
      <c r="B91" s="874"/>
      <c r="C91" s="217" t="s">
        <v>334</v>
      </c>
      <c r="D91" s="195" t="s">
        <v>251</v>
      </c>
      <c r="E91" s="152" t="s">
        <v>250</v>
      </c>
      <c r="F91" s="171">
        <v>200000</v>
      </c>
      <c r="G91" s="146">
        <v>14</v>
      </c>
      <c r="H91" s="149">
        <v>14</v>
      </c>
      <c r="I91" s="219">
        <v>3</v>
      </c>
      <c r="J91" s="829"/>
      <c r="K91" s="830"/>
      <c r="L91" s="830"/>
      <c r="M91" s="285" t="s">
        <v>332</v>
      </c>
      <c r="N91" s="309">
        <v>5</v>
      </c>
      <c r="O91" s="444"/>
    </row>
    <row r="92" spans="2:16" ht="24.75" customHeight="1">
      <c r="B92" s="290"/>
      <c r="C92" s="217" t="s">
        <v>267</v>
      </c>
      <c r="D92" s="158" t="s">
        <v>208</v>
      </c>
      <c r="E92" s="152" t="s">
        <v>363</v>
      </c>
      <c r="F92" s="178">
        <v>1906982</v>
      </c>
      <c r="G92" s="146">
        <v>400</v>
      </c>
      <c r="H92" s="149"/>
      <c r="I92" s="219">
        <v>100</v>
      </c>
      <c r="J92" s="829"/>
      <c r="K92" s="830"/>
      <c r="L92" s="830"/>
      <c r="M92" s="285" t="s">
        <v>380</v>
      </c>
      <c r="N92" s="309">
        <v>0</v>
      </c>
      <c r="P92" s="442"/>
    </row>
    <row r="93" spans="2:16" ht="18.75" customHeight="1">
      <c r="B93" s="290"/>
      <c r="C93" s="217" t="s">
        <v>268</v>
      </c>
      <c r="D93" s="158" t="s">
        <v>208</v>
      </c>
      <c r="E93" s="152" t="s">
        <v>229</v>
      </c>
      <c r="F93" s="178">
        <v>7790641</v>
      </c>
      <c r="G93" s="146">
        <v>800</v>
      </c>
      <c r="H93" s="149"/>
      <c r="I93" s="219">
        <v>200</v>
      </c>
      <c r="J93" s="829"/>
      <c r="K93" s="830"/>
      <c r="L93" s="830"/>
      <c r="M93" s="285" t="s">
        <v>321</v>
      </c>
      <c r="N93" s="309">
        <v>250</v>
      </c>
    </row>
    <row r="94" spans="2:16" ht="32.25" customHeight="1">
      <c r="B94" s="290"/>
      <c r="C94" s="217" t="s">
        <v>269</v>
      </c>
      <c r="D94" s="158" t="s">
        <v>208</v>
      </c>
      <c r="E94" s="152" t="s">
        <v>229</v>
      </c>
      <c r="F94" s="171">
        <v>3713108</v>
      </c>
      <c r="G94" s="146">
        <v>500</v>
      </c>
      <c r="H94" s="149"/>
      <c r="I94" s="219">
        <v>150</v>
      </c>
      <c r="J94" s="829"/>
      <c r="K94" s="830"/>
      <c r="L94" s="830"/>
      <c r="M94" s="285" t="s">
        <v>321</v>
      </c>
      <c r="N94" s="309">
        <v>150</v>
      </c>
    </row>
    <row r="95" spans="2:16" ht="15">
      <c r="B95" s="290"/>
      <c r="C95" s="225"/>
      <c r="D95" s="226"/>
      <c r="E95" s="152"/>
      <c r="F95" s="171"/>
      <c r="G95" s="146"/>
      <c r="H95" s="149"/>
      <c r="I95" s="219"/>
      <c r="J95" s="829"/>
      <c r="K95" s="830"/>
      <c r="L95" s="830"/>
      <c r="M95" s="285"/>
      <c r="N95" s="309">
        <v>0</v>
      </c>
    </row>
    <row r="96" spans="2:16" ht="21.75" customHeight="1">
      <c r="B96" s="875" t="s">
        <v>270</v>
      </c>
      <c r="C96" s="220" t="s">
        <v>69</v>
      </c>
      <c r="D96" s="195" t="s">
        <v>251</v>
      </c>
      <c r="E96" s="182" t="s">
        <v>374</v>
      </c>
      <c r="F96" s="171">
        <v>0</v>
      </c>
      <c r="G96" s="146">
        <v>2586.37</v>
      </c>
      <c r="H96" s="149"/>
      <c r="I96" s="219"/>
      <c r="J96" s="829"/>
      <c r="K96" s="830"/>
      <c r="L96" s="830"/>
      <c r="M96" s="300" t="s">
        <v>328</v>
      </c>
      <c r="N96" s="309">
        <v>0</v>
      </c>
    </row>
    <row r="97" spans="2:15" ht="22.5" customHeight="1">
      <c r="B97" s="850"/>
      <c r="C97" s="525" t="s">
        <v>271</v>
      </c>
      <c r="D97" s="158" t="s">
        <v>208</v>
      </c>
      <c r="E97" s="527" t="s">
        <v>245</v>
      </c>
      <c r="F97" s="178">
        <v>1183582</v>
      </c>
      <c r="G97" s="146">
        <v>386.03</v>
      </c>
      <c r="H97" s="149"/>
      <c r="I97" s="219">
        <v>99.4</v>
      </c>
      <c r="J97" s="829"/>
      <c r="K97" s="830"/>
      <c r="L97" s="830"/>
      <c r="M97" s="301" t="s">
        <v>321</v>
      </c>
      <c r="N97" s="309">
        <v>100</v>
      </c>
    </row>
    <row r="98" spans="2:15" ht="20.25" customHeight="1">
      <c r="B98" s="850"/>
      <c r="C98" s="220" t="s">
        <v>70</v>
      </c>
      <c r="D98" s="158" t="s">
        <v>208</v>
      </c>
      <c r="E98" s="182" t="s">
        <v>375</v>
      </c>
      <c r="F98" s="171">
        <v>750000</v>
      </c>
      <c r="G98" s="146">
        <v>386.03</v>
      </c>
      <c r="H98" s="149"/>
      <c r="I98" s="219"/>
      <c r="J98" s="829"/>
      <c r="K98" s="830"/>
      <c r="L98" s="830"/>
      <c r="M98" s="300" t="s">
        <v>328</v>
      </c>
      <c r="N98" s="309">
        <v>0</v>
      </c>
    </row>
    <row r="99" spans="2:15" ht="21" customHeight="1">
      <c r="B99" s="850"/>
      <c r="C99" s="220" t="s">
        <v>71</v>
      </c>
      <c r="D99" s="158" t="s">
        <v>208</v>
      </c>
      <c r="E99" s="182" t="s">
        <v>272</v>
      </c>
      <c r="F99" s="171">
        <v>1113000</v>
      </c>
      <c r="G99" s="146">
        <v>777.06</v>
      </c>
      <c r="H99" s="149"/>
      <c r="I99" s="219">
        <v>150</v>
      </c>
      <c r="J99" s="829"/>
      <c r="K99" s="830"/>
      <c r="L99" s="830"/>
      <c r="M99" s="285" t="s">
        <v>321</v>
      </c>
      <c r="N99" s="309">
        <v>200</v>
      </c>
    </row>
    <row r="100" spans="2:15" ht="22.5" customHeight="1">
      <c r="B100" s="850"/>
      <c r="C100" s="220" t="s">
        <v>72</v>
      </c>
      <c r="D100" s="158" t="s">
        <v>208</v>
      </c>
      <c r="E100" s="221" t="s">
        <v>376</v>
      </c>
      <c r="F100" s="222">
        <v>1220000</v>
      </c>
      <c r="G100" s="146">
        <v>777.06</v>
      </c>
      <c r="H100" s="149"/>
      <c r="I100" s="219"/>
      <c r="J100" s="829"/>
      <c r="K100" s="830"/>
      <c r="L100" s="830"/>
      <c r="M100" s="300" t="s">
        <v>328</v>
      </c>
      <c r="N100" s="309">
        <v>0</v>
      </c>
      <c r="O100" s="443"/>
    </row>
    <row r="101" spans="2:15" ht="21" customHeight="1">
      <c r="B101" s="850"/>
      <c r="C101" s="220" t="s">
        <v>73</v>
      </c>
      <c r="D101" s="158" t="s">
        <v>208</v>
      </c>
      <c r="E101" s="221" t="s">
        <v>376</v>
      </c>
      <c r="F101" s="222">
        <v>1500000</v>
      </c>
      <c r="G101" s="146">
        <v>1158.0899999999999</v>
      </c>
      <c r="H101" s="149"/>
      <c r="I101" s="219"/>
      <c r="J101" s="829"/>
      <c r="K101" s="830"/>
      <c r="L101" s="830"/>
      <c r="M101" s="300" t="s">
        <v>328</v>
      </c>
      <c r="N101" s="309">
        <v>0</v>
      </c>
      <c r="O101" s="443"/>
    </row>
    <row r="102" spans="2:15" ht="22.5" customHeight="1">
      <c r="B102" s="850"/>
      <c r="C102" s="220" t="s">
        <v>335</v>
      </c>
      <c r="D102" s="158" t="s">
        <v>208</v>
      </c>
      <c r="E102" s="221" t="s">
        <v>260</v>
      </c>
      <c r="F102" s="222">
        <v>50000</v>
      </c>
      <c r="G102" s="146">
        <v>386.03</v>
      </c>
      <c r="H102" s="149"/>
      <c r="I102" s="219">
        <v>103</v>
      </c>
      <c r="J102" s="829"/>
      <c r="K102" s="830"/>
      <c r="L102" s="830"/>
      <c r="M102" s="285" t="s">
        <v>321</v>
      </c>
      <c r="N102" s="309">
        <v>100</v>
      </c>
    </row>
    <row r="103" spans="2:15" s="439" customFormat="1" ht="21" customHeight="1">
      <c r="B103" s="850"/>
      <c r="C103" s="217" t="s">
        <v>442</v>
      </c>
      <c r="D103" s="158" t="s">
        <v>444</v>
      </c>
      <c r="E103" s="221" t="s">
        <v>443</v>
      </c>
      <c r="F103" s="222">
        <v>1000000</v>
      </c>
      <c r="G103" s="146">
        <v>1000</v>
      </c>
      <c r="H103" s="149"/>
      <c r="I103" s="219">
        <v>400</v>
      </c>
      <c r="J103" s="829"/>
      <c r="K103" s="830"/>
      <c r="L103" s="830"/>
      <c r="M103" s="285" t="s">
        <v>322</v>
      </c>
      <c r="N103" s="309">
        <v>0</v>
      </c>
    </row>
    <row r="104" spans="2:15" ht="20.25" customHeight="1">
      <c r="B104" s="850"/>
      <c r="C104" s="227" t="s">
        <v>440</v>
      </c>
      <c r="D104" s="169" t="s">
        <v>247</v>
      </c>
      <c r="E104" s="152" t="s">
        <v>229</v>
      </c>
      <c r="F104" s="178">
        <v>5000000</v>
      </c>
      <c r="G104" s="146">
        <v>4750</v>
      </c>
      <c r="H104" s="149"/>
      <c r="I104" s="219">
        <v>5</v>
      </c>
      <c r="J104" s="829"/>
      <c r="K104" s="830"/>
      <c r="L104" s="830"/>
      <c r="M104" s="285" t="s">
        <v>439</v>
      </c>
      <c r="N104" s="309">
        <v>0</v>
      </c>
    </row>
    <row r="105" spans="2:15" ht="12.75" customHeight="1" thickBot="1">
      <c r="B105" s="205" t="s">
        <v>273</v>
      </c>
      <c r="C105" s="217"/>
      <c r="D105" s="143"/>
      <c r="E105" s="147"/>
      <c r="F105" s="171"/>
      <c r="G105" s="146"/>
      <c r="H105" s="149"/>
      <c r="I105" s="219"/>
      <c r="J105" s="831"/>
      <c r="K105" s="832"/>
      <c r="L105" s="832"/>
      <c r="M105" s="285"/>
      <c r="N105" s="309">
        <v>0</v>
      </c>
    </row>
    <row r="106" spans="2:15" ht="33" customHeight="1" thickTop="1">
      <c r="B106" s="211" t="s">
        <v>274</v>
      </c>
      <c r="C106" s="212"/>
      <c r="D106" s="212"/>
      <c r="E106" s="228"/>
      <c r="F106" s="229">
        <f>SUM(F107:F111)</f>
        <v>20500000</v>
      </c>
      <c r="G106" s="214"/>
      <c r="H106" s="214"/>
      <c r="I106" s="215"/>
      <c r="J106" s="229">
        <f>SUM(G107:G111)</f>
        <v>10500</v>
      </c>
      <c r="K106" s="229">
        <f>SUM(H107:H111)</f>
        <v>10300</v>
      </c>
      <c r="L106" s="308">
        <f>SUM(I107:I111)</f>
        <v>0</v>
      </c>
      <c r="M106" s="285"/>
      <c r="N106" s="578">
        <f>SUM(N107:N111)</f>
        <v>0</v>
      </c>
    </row>
    <row r="107" spans="2:15" ht="12" customHeight="1">
      <c r="B107" s="230" t="s">
        <v>275</v>
      </c>
      <c r="C107" s="217"/>
      <c r="D107" s="143"/>
      <c r="E107" s="143"/>
      <c r="F107" s="145"/>
      <c r="G107" s="146"/>
      <c r="H107" s="146"/>
      <c r="I107" s="146"/>
      <c r="J107" s="861"/>
      <c r="K107" s="862"/>
      <c r="L107" s="862"/>
      <c r="M107" s="285"/>
      <c r="N107" s="285"/>
    </row>
    <row r="108" spans="2:15" ht="10.5" customHeight="1">
      <c r="B108" s="231" t="s">
        <v>276</v>
      </c>
      <c r="C108" s="217"/>
      <c r="D108" s="143"/>
      <c r="E108" s="147"/>
      <c r="F108" s="171"/>
      <c r="G108" s="146"/>
      <c r="H108" s="149"/>
      <c r="I108" s="189"/>
      <c r="J108" s="863"/>
      <c r="K108" s="864"/>
      <c r="L108" s="864"/>
      <c r="M108" s="285"/>
      <c r="N108" s="285"/>
    </row>
    <row r="109" spans="2:15" ht="31.5" customHeight="1">
      <c r="B109" s="232" t="s">
        <v>277</v>
      </c>
      <c r="C109" s="217" t="s">
        <v>74</v>
      </c>
      <c r="D109" s="158" t="s">
        <v>208</v>
      </c>
      <c r="E109" s="172" t="s">
        <v>377</v>
      </c>
      <c r="F109" s="171">
        <v>20000000</v>
      </c>
      <c r="G109" s="146">
        <v>8000</v>
      </c>
      <c r="H109" s="149">
        <v>7800</v>
      </c>
      <c r="I109" s="189"/>
      <c r="J109" s="863"/>
      <c r="K109" s="864"/>
      <c r="L109" s="864"/>
      <c r="M109" s="300" t="s">
        <v>323</v>
      </c>
      <c r="N109" s="285">
        <v>0</v>
      </c>
    </row>
    <row r="110" spans="2:15" ht="10.5" customHeight="1">
      <c r="B110" s="233" t="s">
        <v>171</v>
      </c>
      <c r="C110" s="217"/>
      <c r="D110" s="143"/>
      <c r="E110" s="152"/>
      <c r="F110" s="171"/>
      <c r="G110" s="146"/>
      <c r="H110" s="149"/>
      <c r="I110" s="189"/>
      <c r="J110" s="863"/>
      <c r="K110" s="864"/>
      <c r="L110" s="864"/>
      <c r="M110" s="285"/>
      <c r="N110" s="285">
        <v>0</v>
      </c>
    </row>
    <row r="111" spans="2:15" ht="21.75" customHeight="1" thickBot="1">
      <c r="B111" s="205" t="s">
        <v>278</v>
      </c>
      <c r="C111" s="217" t="s">
        <v>75</v>
      </c>
      <c r="D111" s="234" t="s">
        <v>279</v>
      </c>
      <c r="E111" s="235" t="s">
        <v>373</v>
      </c>
      <c r="F111" s="171">
        <v>500000</v>
      </c>
      <c r="G111" s="146">
        <v>2500</v>
      </c>
      <c r="H111" s="149">
        <v>2500</v>
      </c>
      <c r="I111" s="189"/>
      <c r="J111" s="865"/>
      <c r="K111" s="866"/>
      <c r="L111" s="866"/>
      <c r="M111" s="300" t="s">
        <v>323</v>
      </c>
      <c r="N111" s="285">
        <v>0</v>
      </c>
      <c r="O111" s="444"/>
    </row>
    <row r="112" spans="2:15" ht="10.5" customHeight="1" thickTop="1">
      <c r="B112" s="211" t="s">
        <v>76</v>
      </c>
      <c r="C112" s="212"/>
      <c r="D112" s="212"/>
      <c r="E112" s="236"/>
      <c r="F112" s="237">
        <f>SUM(F113:F115)</f>
        <v>0</v>
      </c>
      <c r="G112" s="214"/>
      <c r="H112" s="214"/>
      <c r="I112" s="215"/>
      <c r="J112" s="237">
        <f>SUM(G113:G115)</f>
        <v>0</v>
      </c>
      <c r="K112" s="237">
        <f>SUM(H113:H115)</f>
        <v>0</v>
      </c>
      <c r="L112" s="302">
        <f>SUM(I113:I115)</f>
        <v>0</v>
      </c>
      <c r="M112" s="285"/>
      <c r="N112" s="578">
        <f>SUM(N113:N115)</f>
        <v>0</v>
      </c>
    </row>
    <row r="113" spans="2:14" ht="14.25" customHeight="1">
      <c r="B113" s="238" t="s">
        <v>171</v>
      </c>
      <c r="C113" s="239"/>
      <c r="D113" s="240"/>
      <c r="E113" s="241"/>
      <c r="F113" s="222"/>
      <c r="G113" s="242"/>
      <c r="H113" s="243"/>
      <c r="I113" s="242"/>
      <c r="J113" s="861"/>
      <c r="K113" s="862"/>
      <c r="L113" s="862"/>
      <c r="M113" s="285"/>
      <c r="N113" s="285">
        <v>0</v>
      </c>
    </row>
    <row r="114" spans="2:14" ht="12.75" customHeight="1">
      <c r="B114" s="244" t="s">
        <v>281</v>
      </c>
      <c r="C114" s="217"/>
      <c r="D114" s="143"/>
      <c r="E114" s="147"/>
      <c r="F114" s="171"/>
      <c r="G114" s="146"/>
      <c r="H114" s="149"/>
      <c r="I114" s="189"/>
      <c r="J114" s="863"/>
      <c r="K114" s="864"/>
      <c r="L114" s="864"/>
      <c r="M114" s="285"/>
      <c r="N114" s="285">
        <v>0</v>
      </c>
    </row>
    <row r="115" spans="2:14" ht="10.5" customHeight="1" thickBot="1">
      <c r="B115" s="205" t="s">
        <v>273</v>
      </c>
      <c r="C115" s="245"/>
      <c r="D115" s="246"/>
      <c r="E115" s="247"/>
      <c r="F115" s="248"/>
      <c r="G115" s="249"/>
      <c r="H115" s="250"/>
      <c r="I115" s="251"/>
      <c r="J115" s="865"/>
      <c r="K115" s="866"/>
      <c r="L115" s="866"/>
      <c r="M115" s="285"/>
      <c r="N115" s="285">
        <v>0</v>
      </c>
    </row>
    <row r="116" spans="2:14" ht="12.75" customHeight="1" thickTop="1" thickBot="1">
      <c r="B116" s="211" t="s">
        <v>282</v>
      </c>
      <c r="C116" s="212"/>
      <c r="D116" s="212"/>
      <c r="E116" s="236"/>
      <c r="F116" s="237">
        <f>SUM(F117:F133)</f>
        <v>40264060</v>
      </c>
      <c r="G116" s="214"/>
      <c r="H116" s="214"/>
      <c r="I116" s="215"/>
      <c r="J116" s="237">
        <f>SUM(G117:G133)</f>
        <v>5190.76</v>
      </c>
      <c r="K116" s="237">
        <f>SUM(H117:H133)</f>
        <v>1600</v>
      </c>
      <c r="L116" s="302">
        <f>SUM(I117:I133)</f>
        <v>255</v>
      </c>
      <c r="M116" s="285"/>
      <c r="N116" s="579">
        <f>SUM(N117:N133)</f>
        <v>275</v>
      </c>
    </row>
    <row r="117" spans="2:14" ht="11.25" customHeight="1">
      <c r="B117" s="857" t="s">
        <v>283</v>
      </c>
      <c r="C117" s="549" t="s">
        <v>77</v>
      </c>
      <c r="D117" s="143"/>
      <c r="E117" s="147" t="s">
        <v>378</v>
      </c>
      <c r="F117" s="171">
        <v>15000</v>
      </c>
      <c r="G117" s="146"/>
      <c r="H117" s="149"/>
      <c r="I117" s="145">
        <v>5</v>
      </c>
      <c r="J117" s="846"/>
      <c r="K117" s="847"/>
      <c r="L117" s="847"/>
      <c r="M117" s="285" t="s">
        <v>322</v>
      </c>
      <c r="N117" s="309">
        <v>10</v>
      </c>
    </row>
    <row r="118" spans="2:14" s="439" customFormat="1" ht="33.75" customHeight="1">
      <c r="B118" s="858"/>
      <c r="C118" s="549" t="s">
        <v>431</v>
      </c>
      <c r="D118" s="143"/>
      <c r="E118" s="528" t="s">
        <v>307</v>
      </c>
      <c r="F118" s="171"/>
      <c r="G118" s="146"/>
      <c r="H118" s="149"/>
      <c r="I118" s="145"/>
      <c r="J118" s="846"/>
      <c r="K118" s="847"/>
      <c r="L118" s="847"/>
      <c r="M118" s="285" t="s">
        <v>322</v>
      </c>
      <c r="N118" s="309"/>
    </row>
    <row r="119" spans="2:14" s="439" customFormat="1" ht="33" customHeight="1">
      <c r="B119" s="858"/>
      <c r="C119" s="549" t="s">
        <v>432</v>
      </c>
      <c r="D119" s="143"/>
      <c r="E119" s="528" t="s">
        <v>284</v>
      </c>
      <c r="F119" s="171"/>
      <c r="G119" s="146"/>
      <c r="H119" s="149"/>
      <c r="I119" s="145"/>
      <c r="J119" s="846"/>
      <c r="K119" s="847"/>
      <c r="L119" s="847"/>
      <c r="M119" s="285" t="s">
        <v>322</v>
      </c>
      <c r="N119" s="309"/>
    </row>
    <row r="120" spans="2:14" s="439" customFormat="1" ht="21.75" customHeight="1">
      <c r="B120" s="858"/>
      <c r="C120" s="549" t="s">
        <v>433</v>
      </c>
      <c r="D120" s="143"/>
      <c r="E120" s="528" t="s">
        <v>284</v>
      </c>
      <c r="F120" s="171"/>
      <c r="G120" s="146"/>
      <c r="H120" s="149"/>
      <c r="I120" s="145"/>
      <c r="J120" s="846"/>
      <c r="K120" s="847"/>
      <c r="L120" s="847"/>
      <c r="M120" s="285" t="s">
        <v>322</v>
      </c>
      <c r="N120" s="309"/>
    </row>
    <row r="121" spans="2:14" ht="20.25" customHeight="1">
      <c r="B121" s="858"/>
      <c r="C121" s="550" t="s">
        <v>78</v>
      </c>
      <c r="D121" s="252" t="s">
        <v>247</v>
      </c>
      <c r="E121" s="203" t="s">
        <v>284</v>
      </c>
      <c r="F121" s="222"/>
      <c r="G121" s="146"/>
      <c r="H121" s="149"/>
      <c r="I121" s="145"/>
      <c r="J121" s="846"/>
      <c r="K121" s="847"/>
      <c r="L121" s="847"/>
      <c r="M121" s="300" t="s">
        <v>328</v>
      </c>
      <c r="N121" s="309">
        <v>0</v>
      </c>
    </row>
    <row r="122" spans="2:14" ht="22.5" customHeight="1">
      <c r="B122" s="858"/>
      <c r="C122" s="550" t="s">
        <v>79</v>
      </c>
      <c r="D122" s="252" t="s">
        <v>247</v>
      </c>
      <c r="E122" s="253" t="s">
        <v>222</v>
      </c>
      <c r="F122" s="222">
        <v>100000</v>
      </c>
      <c r="G122" s="146"/>
      <c r="H122" s="149"/>
      <c r="I122" s="145">
        <v>5</v>
      </c>
      <c r="J122" s="846"/>
      <c r="K122" s="847"/>
      <c r="L122" s="847"/>
      <c r="M122" s="285" t="s">
        <v>321</v>
      </c>
      <c r="N122" s="309">
        <v>5</v>
      </c>
    </row>
    <row r="123" spans="2:14" ht="34.5" customHeight="1">
      <c r="B123" s="858"/>
      <c r="C123" s="550" t="s">
        <v>80</v>
      </c>
      <c r="D123" s="143" t="s">
        <v>208</v>
      </c>
      <c r="E123" s="203" t="s">
        <v>285</v>
      </c>
      <c r="F123" s="222">
        <v>1500000</v>
      </c>
      <c r="G123" s="146">
        <v>1250</v>
      </c>
      <c r="H123" s="149">
        <v>1250</v>
      </c>
      <c r="I123" s="145">
        <v>0</v>
      </c>
      <c r="J123" s="846"/>
      <c r="K123" s="847"/>
      <c r="L123" s="847"/>
      <c r="M123" s="300" t="s">
        <v>328</v>
      </c>
      <c r="N123" s="309">
        <v>0</v>
      </c>
    </row>
    <row r="124" spans="2:14" ht="24.75" customHeight="1">
      <c r="B124" s="859"/>
      <c r="C124" s="550" t="s">
        <v>448</v>
      </c>
      <c r="D124" s="143" t="s">
        <v>208</v>
      </c>
      <c r="E124" s="152" t="s">
        <v>229</v>
      </c>
      <c r="F124" s="178">
        <v>6100000</v>
      </c>
      <c r="G124" s="159">
        <v>0</v>
      </c>
      <c r="H124" s="161">
        <v>150</v>
      </c>
      <c r="I124" s="161">
        <v>5</v>
      </c>
      <c r="J124" s="846"/>
      <c r="K124" s="847"/>
      <c r="L124" s="847"/>
      <c r="M124" s="285" t="s">
        <v>322</v>
      </c>
      <c r="N124" s="309">
        <v>10</v>
      </c>
    </row>
    <row r="125" spans="2:14" ht="22.5">
      <c r="B125" s="859"/>
      <c r="C125" s="551" t="s">
        <v>286</v>
      </c>
      <c r="D125" s="143" t="s">
        <v>208</v>
      </c>
      <c r="E125" s="152" t="s">
        <v>229</v>
      </c>
      <c r="F125" s="178">
        <v>6000000</v>
      </c>
      <c r="G125" s="159"/>
      <c r="H125" s="161">
        <v>150</v>
      </c>
      <c r="I125" s="161">
        <v>5</v>
      </c>
      <c r="J125" s="846"/>
      <c r="K125" s="847"/>
      <c r="L125" s="847"/>
      <c r="M125" s="285" t="s">
        <v>322</v>
      </c>
      <c r="N125" s="309">
        <v>10</v>
      </c>
    </row>
    <row r="126" spans="2:14" ht="21" customHeight="1" thickBot="1">
      <c r="B126" s="860"/>
      <c r="C126" s="551" t="s">
        <v>287</v>
      </c>
      <c r="D126" s="143" t="s">
        <v>208</v>
      </c>
      <c r="E126" s="152" t="s">
        <v>229</v>
      </c>
      <c r="F126" s="178">
        <v>3530460</v>
      </c>
      <c r="G126" s="159">
        <v>0</v>
      </c>
      <c r="H126" s="160"/>
      <c r="I126" s="161">
        <v>5</v>
      </c>
      <c r="J126" s="846"/>
      <c r="K126" s="847"/>
      <c r="L126" s="847"/>
      <c r="M126" s="285" t="s">
        <v>322</v>
      </c>
      <c r="N126" s="309">
        <v>10</v>
      </c>
    </row>
    <row r="127" spans="2:14" ht="22.5">
      <c r="B127" s="857" t="s">
        <v>288</v>
      </c>
      <c r="C127" s="552" t="s">
        <v>289</v>
      </c>
      <c r="D127" s="143" t="s">
        <v>348</v>
      </c>
      <c r="E127" s="182" t="s">
        <v>374</v>
      </c>
      <c r="F127" s="171">
        <v>20000000</v>
      </c>
      <c r="G127" s="146"/>
      <c r="H127" s="149"/>
      <c r="I127" s="189">
        <v>5</v>
      </c>
      <c r="J127" s="846"/>
      <c r="K127" s="847"/>
      <c r="L127" s="847"/>
      <c r="M127" s="285" t="s">
        <v>322</v>
      </c>
      <c r="N127" s="309">
        <v>5</v>
      </c>
    </row>
    <row r="128" spans="2:14" ht="22.5">
      <c r="B128" s="858"/>
      <c r="C128" s="550" t="s">
        <v>290</v>
      </c>
      <c r="D128" s="143" t="s">
        <v>208</v>
      </c>
      <c r="E128" s="182" t="s">
        <v>374</v>
      </c>
      <c r="F128" s="178">
        <v>3000000</v>
      </c>
      <c r="G128" s="159">
        <v>1200</v>
      </c>
      <c r="H128" s="160">
        <v>50</v>
      </c>
      <c r="I128" s="254">
        <v>5</v>
      </c>
      <c r="J128" s="846"/>
      <c r="K128" s="847"/>
      <c r="L128" s="847"/>
      <c r="M128" s="285" t="s">
        <v>322</v>
      </c>
      <c r="N128" s="309">
        <v>0</v>
      </c>
    </row>
    <row r="129" spans="2:15" ht="33.75">
      <c r="B129" s="858"/>
      <c r="C129" s="550" t="s">
        <v>81</v>
      </c>
      <c r="D129" s="169" t="s">
        <v>291</v>
      </c>
      <c r="E129" s="255" t="s">
        <v>292</v>
      </c>
      <c r="F129" s="171">
        <v>0</v>
      </c>
      <c r="G129" s="146">
        <v>154.38999999999999</v>
      </c>
      <c r="H129" s="149"/>
      <c r="I129" s="219">
        <v>100</v>
      </c>
      <c r="J129" s="846"/>
      <c r="K129" s="847"/>
      <c r="L129" s="847"/>
      <c r="M129" s="285" t="s">
        <v>325</v>
      </c>
      <c r="N129" s="309">
        <v>100</v>
      </c>
    </row>
    <row r="130" spans="2:15" ht="24" customHeight="1">
      <c r="B130" s="858"/>
      <c r="C130" s="552" t="s">
        <v>293</v>
      </c>
      <c r="D130" s="169" t="s">
        <v>291</v>
      </c>
      <c r="E130" s="182" t="s">
        <v>253</v>
      </c>
      <c r="F130" s="171">
        <v>0</v>
      </c>
      <c r="G130" s="146">
        <v>2586.37</v>
      </c>
      <c r="H130" s="149"/>
      <c r="I130" s="219">
        <v>0</v>
      </c>
      <c r="J130" s="846"/>
      <c r="K130" s="847"/>
      <c r="L130" s="847"/>
      <c r="M130" s="300" t="s">
        <v>328</v>
      </c>
      <c r="N130" s="309">
        <v>0</v>
      </c>
    </row>
    <row r="131" spans="2:15" ht="23.25" thickBot="1">
      <c r="B131" s="860"/>
      <c r="C131" s="552" t="s">
        <v>294</v>
      </c>
      <c r="D131" s="150" t="s">
        <v>251</v>
      </c>
      <c r="E131" s="183" t="s">
        <v>295</v>
      </c>
      <c r="F131" s="171">
        <v>1600</v>
      </c>
      <c r="G131" s="146"/>
      <c r="H131" s="149"/>
      <c r="I131" s="219">
        <v>5</v>
      </c>
      <c r="J131" s="846"/>
      <c r="K131" s="847"/>
      <c r="L131" s="847"/>
      <c r="M131" s="285" t="s">
        <v>321</v>
      </c>
      <c r="N131" s="309">
        <v>5</v>
      </c>
    </row>
    <row r="132" spans="2:15" ht="10.5" customHeight="1">
      <c r="B132" s="553" t="s">
        <v>296</v>
      </c>
      <c r="C132" s="257"/>
      <c r="D132" s="143"/>
      <c r="E132" s="152"/>
      <c r="F132" s="171"/>
      <c r="G132" s="146"/>
      <c r="H132" s="149"/>
      <c r="I132" s="189"/>
      <c r="J132" s="846"/>
      <c r="K132" s="847"/>
      <c r="L132" s="847"/>
      <c r="M132" s="285"/>
      <c r="N132" s="309">
        <v>0</v>
      </c>
    </row>
    <row r="133" spans="2:15" ht="33" customHeight="1" thickBot="1">
      <c r="B133" s="205" t="s">
        <v>255</v>
      </c>
      <c r="C133" s="217" t="s">
        <v>343</v>
      </c>
      <c r="D133" s="143" t="s">
        <v>297</v>
      </c>
      <c r="E133" s="182" t="s">
        <v>263</v>
      </c>
      <c r="F133" s="171">
        <v>17000</v>
      </c>
      <c r="G133" s="146">
        <v>0</v>
      </c>
      <c r="H133" s="149"/>
      <c r="I133" s="189">
        <v>115</v>
      </c>
      <c r="J133" s="848"/>
      <c r="K133" s="849"/>
      <c r="L133" s="849"/>
      <c r="M133" s="285" t="s">
        <v>321</v>
      </c>
      <c r="N133" s="309">
        <v>120</v>
      </c>
    </row>
    <row r="134" spans="2:15" ht="30.75" customHeight="1" thickTop="1">
      <c r="B134" s="211" t="s">
        <v>298</v>
      </c>
      <c r="C134" s="212"/>
      <c r="D134" s="212"/>
      <c r="E134" s="236"/>
      <c r="F134" s="237">
        <f>SUM(F135:F142)</f>
        <v>83500</v>
      </c>
      <c r="G134" s="214"/>
      <c r="H134" s="214"/>
      <c r="I134" s="215"/>
      <c r="J134" s="237">
        <f>SUM(G135:G142)</f>
        <v>1100</v>
      </c>
      <c r="K134" s="237">
        <f>SUM(H135:H142)</f>
        <v>0</v>
      </c>
      <c r="L134" s="302">
        <f>SUM(I135:I142)</f>
        <v>290</v>
      </c>
      <c r="M134" s="285"/>
      <c r="N134" s="578">
        <f>SUM(N135:N142)</f>
        <v>335</v>
      </c>
    </row>
    <row r="135" spans="2:15" ht="22.5">
      <c r="B135" s="850" t="s">
        <v>299</v>
      </c>
      <c r="C135" s="217" t="s">
        <v>300</v>
      </c>
      <c r="D135" s="143" t="s">
        <v>301</v>
      </c>
      <c r="E135" s="182" t="s">
        <v>263</v>
      </c>
      <c r="F135" s="145">
        <v>0</v>
      </c>
      <c r="G135" s="146">
        <v>0</v>
      </c>
      <c r="H135" s="146"/>
      <c r="I135" s="146"/>
      <c r="J135" s="852"/>
      <c r="K135" s="853"/>
      <c r="L135" s="853"/>
      <c r="M135" s="300" t="s">
        <v>328</v>
      </c>
      <c r="N135" s="285">
        <v>0</v>
      </c>
    </row>
    <row r="136" spans="2:15" ht="22.5" customHeight="1">
      <c r="B136" s="850"/>
      <c r="C136" s="217" t="s">
        <v>82</v>
      </c>
      <c r="D136" s="150" t="s">
        <v>251</v>
      </c>
      <c r="E136" s="182" t="s">
        <v>263</v>
      </c>
      <c r="F136" s="171">
        <v>7500</v>
      </c>
      <c r="G136" s="146">
        <v>1100</v>
      </c>
      <c r="H136" s="149"/>
      <c r="I136" s="145">
        <v>270</v>
      </c>
      <c r="J136" s="846"/>
      <c r="K136" s="847"/>
      <c r="L136" s="847"/>
      <c r="M136" s="285" t="s">
        <v>321</v>
      </c>
      <c r="N136" s="285">
        <v>270</v>
      </c>
    </row>
    <row r="137" spans="2:15" ht="24.75" customHeight="1">
      <c r="B137" s="850"/>
      <c r="C137" s="217" t="s">
        <v>83</v>
      </c>
      <c r="D137" s="150" t="s">
        <v>251</v>
      </c>
      <c r="E137" s="150" t="s">
        <v>379</v>
      </c>
      <c r="F137" s="161">
        <v>0</v>
      </c>
      <c r="G137" s="146">
        <v>0</v>
      </c>
      <c r="H137" s="146"/>
      <c r="I137" s="146">
        <v>5</v>
      </c>
      <c r="J137" s="846"/>
      <c r="K137" s="847"/>
      <c r="L137" s="847"/>
      <c r="M137" s="459" t="s">
        <v>347</v>
      </c>
      <c r="N137" s="285">
        <v>50</v>
      </c>
      <c r="O137" s="444"/>
    </row>
    <row r="138" spans="2:15" ht="30" customHeight="1">
      <c r="B138" s="851"/>
      <c r="C138" s="258" t="s">
        <v>84</v>
      </c>
      <c r="D138" s="143" t="s">
        <v>441</v>
      </c>
      <c r="E138" s="152" t="s">
        <v>302</v>
      </c>
      <c r="F138" s="171">
        <v>1000</v>
      </c>
      <c r="G138" s="146">
        <v>0</v>
      </c>
      <c r="H138" s="149"/>
      <c r="I138" s="145">
        <v>5</v>
      </c>
      <c r="J138" s="846"/>
      <c r="K138" s="847"/>
      <c r="L138" s="847"/>
      <c r="M138" s="285" t="s">
        <v>325</v>
      </c>
      <c r="N138" s="285">
        <v>5</v>
      </c>
    </row>
    <row r="139" spans="2:15" ht="14.25" customHeight="1" thickBot="1">
      <c r="B139" s="256" t="s">
        <v>303</v>
      </c>
      <c r="C139" s="217"/>
      <c r="D139" s="143"/>
      <c r="E139" s="147"/>
      <c r="F139" s="171"/>
      <c r="G139" s="146"/>
      <c r="H139" s="149"/>
      <c r="I139" s="189"/>
      <c r="J139" s="846"/>
      <c r="K139" s="847"/>
      <c r="L139" s="847"/>
      <c r="M139" s="285"/>
      <c r="N139" s="285">
        <v>0</v>
      </c>
    </row>
    <row r="140" spans="2:15" ht="48" customHeight="1">
      <c r="B140" s="854" t="s">
        <v>304</v>
      </c>
      <c r="C140" s="551" t="s">
        <v>85</v>
      </c>
      <c r="D140" s="143" t="s">
        <v>441</v>
      </c>
      <c r="E140" s="147" t="s">
        <v>248</v>
      </c>
      <c r="F140" s="171">
        <v>0</v>
      </c>
      <c r="G140" s="146">
        <v>0</v>
      </c>
      <c r="H140" s="149"/>
      <c r="I140" s="189">
        <v>5</v>
      </c>
      <c r="J140" s="846"/>
      <c r="K140" s="847"/>
      <c r="L140" s="847"/>
      <c r="M140" s="285" t="s">
        <v>322</v>
      </c>
      <c r="N140" s="285">
        <v>5</v>
      </c>
    </row>
    <row r="141" spans="2:15" ht="25.5" customHeight="1">
      <c r="B141" s="855"/>
      <c r="C141" s="551" t="s">
        <v>305</v>
      </c>
      <c r="D141" s="143" t="s">
        <v>306</v>
      </c>
      <c r="E141" s="147" t="s">
        <v>280</v>
      </c>
      <c r="F141" s="171">
        <v>0</v>
      </c>
      <c r="G141" s="146">
        <v>0</v>
      </c>
      <c r="H141" s="149"/>
      <c r="I141" s="189">
        <v>0</v>
      </c>
      <c r="J141" s="846"/>
      <c r="K141" s="847"/>
      <c r="L141" s="847"/>
      <c r="M141" s="300" t="s">
        <v>328</v>
      </c>
      <c r="N141" s="285">
        <v>0</v>
      </c>
    </row>
    <row r="142" spans="2:15" ht="34.5" thickBot="1">
      <c r="B142" s="856"/>
      <c r="C142" s="551" t="s">
        <v>86</v>
      </c>
      <c r="D142" s="143" t="s">
        <v>441</v>
      </c>
      <c r="E142" s="147" t="s">
        <v>307</v>
      </c>
      <c r="F142" s="171">
        <v>75000</v>
      </c>
      <c r="G142" s="146">
        <v>0</v>
      </c>
      <c r="H142" s="149"/>
      <c r="I142" s="189">
        <v>5</v>
      </c>
      <c r="J142" s="848"/>
      <c r="K142" s="849"/>
      <c r="L142" s="849"/>
      <c r="M142" s="285" t="s">
        <v>321</v>
      </c>
      <c r="N142" s="285">
        <v>5</v>
      </c>
    </row>
    <row r="143" spans="2:15" ht="25.5" customHeight="1" thickTop="1">
      <c r="B143" s="554" t="s">
        <v>308</v>
      </c>
      <c r="C143" s="212"/>
      <c r="D143" s="212"/>
      <c r="E143" s="228"/>
      <c r="F143" s="259">
        <f>SUM(F144:F153)</f>
        <v>7800</v>
      </c>
      <c r="G143" s="214"/>
      <c r="H143" s="214"/>
      <c r="I143" s="215"/>
      <c r="J143" s="237">
        <f>SUM(G144:G153)</f>
        <v>0</v>
      </c>
      <c r="K143" s="237">
        <f>SUM(H144:H153)</f>
        <v>0</v>
      </c>
      <c r="L143" s="302">
        <v>500</v>
      </c>
      <c r="M143" s="285"/>
      <c r="N143" s="578">
        <v>500</v>
      </c>
    </row>
    <row r="144" spans="2:15" ht="10.5" customHeight="1">
      <c r="B144" s="260" t="s">
        <v>309</v>
      </c>
      <c r="C144" s="261"/>
      <c r="D144" s="143"/>
      <c r="E144" s="143"/>
      <c r="F144" s="145"/>
      <c r="G144" s="146"/>
      <c r="H144" s="146"/>
      <c r="I144" s="146"/>
      <c r="J144" s="827"/>
      <c r="K144" s="828"/>
      <c r="L144" s="828"/>
      <c r="M144" s="285"/>
      <c r="N144" s="285">
        <v>0</v>
      </c>
    </row>
    <row r="145" spans="1:14" ht="12" customHeight="1">
      <c r="B145" s="262" t="s">
        <v>310</v>
      </c>
      <c r="C145" s="217"/>
      <c r="D145" s="143"/>
      <c r="E145" s="147"/>
      <c r="F145" s="171"/>
      <c r="G145" s="146"/>
      <c r="H145" s="149"/>
      <c r="I145" s="189"/>
      <c r="J145" s="829"/>
      <c r="K145" s="830"/>
      <c r="L145" s="830"/>
      <c r="M145" s="285"/>
      <c r="N145" s="285">
        <v>0</v>
      </c>
    </row>
    <row r="146" spans="1:14" ht="56.25">
      <c r="B146" s="833" t="s">
        <v>311</v>
      </c>
      <c r="C146" s="263" t="s">
        <v>87</v>
      </c>
      <c r="D146" s="143" t="s">
        <v>441</v>
      </c>
      <c r="E146" s="152" t="s">
        <v>312</v>
      </c>
      <c r="F146" s="171">
        <v>2800</v>
      </c>
      <c r="G146" s="146"/>
      <c r="H146" s="149"/>
      <c r="I146" s="189"/>
      <c r="J146" s="829"/>
      <c r="K146" s="830"/>
      <c r="L146" s="830"/>
      <c r="M146" s="285" t="s">
        <v>329</v>
      </c>
      <c r="N146" s="285">
        <v>0</v>
      </c>
    </row>
    <row r="147" spans="1:14" ht="33.75">
      <c r="B147" s="834"/>
      <c r="C147" s="263" t="s">
        <v>88</v>
      </c>
      <c r="D147" s="143" t="s">
        <v>441</v>
      </c>
      <c r="E147" s="152" t="s">
        <v>285</v>
      </c>
      <c r="F147" s="171"/>
      <c r="G147" s="146"/>
      <c r="H147" s="149"/>
      <c r="I147" s="189"/>
      <c r="J147" s="829"/>
      <c r="K147" s="830"/>
      <c r="L147" s="830"/>
      <c r="M147" s="285" t="s">
        <v>329</v>
      </c>
      <c r="N147" s="285">
        <v>0</v>
      </c>
    </row>
    <row r="148" spans="1:14" ht="34.5" customHeight="1">
      <c r="B148" s="834"/>
      <c r="C148" s="263" t="s">
        <v>89</v>
      </c>
      <c r="D148" s="143" t="s">
        <v>441</v>
      </c>
      <c r="E148" s="152">
        <v>2012</v>
      </c>
      <c r="F148" s="146">
        <v>2000</v>
      </c>
      <c r="G148" s="146"/>
      <c r="H148" s="149"/>
      <c r="I148" s="189"/>
      <c r="J148" s="829"/>
      <c r="K148" s="830"/>
      <c r="L148" s="830"/>
      <c r="M148" s="285" t="s">
        <v>321</v>
      </c>
      <c r="N148" s="285">
        <v>0</v>
      </c>
    </row>
    <row r="149" spans="1:14" ht="67.5">
      <c r="B149" s="834"/>
      <c r="C149" s="556" t="s">
        <v>313</v>
      </c>
      <c r="D149" s="150" t="s">
        <v>441</v>
      </c>
      <c r="E149" s="152">
        <v>2012</v>
      </c>
      <c r="F149" s="171">
        <v>3000</v>
      </c>
      <c r="G149" s="146"/>
      <c r="H149" s="149"/>
      <c r="I149" s="189"/>
      <c r="J149" s="829"/>
      <c r="K149" s="830"/>
      <c r="L149" s="830"/>
      <c r="M149" s="318" t="s">
        <v>329</v>
      </c>
      <c r="N149" s="285">
        <v>0</v>
      </c>
    </row>
    <row r="150" spans="1:14" ht="33.75">
      <c r="B150" s="834"/>
      <c r="C150" s="264" t="s">
        <v>90</v>
      </c>
      <c r="D150" s="555" t="s">
        <v>441</v>
      </c>
      <c r="E150" s="152" t="s">
        <v>314</v>
      </c>
      <c r="F150" s="171">
        <v>0</v>
      </c>
      <c r="G150" s="146"/>
      <c r="H150" s="149"/>
      <c r="I150" s="189"/>
      <c r="J150" s="829"/>
      <c r="K150" s="830"/>
      <c r="L150" s="830"/>
      <c r="M150" s="285" t="s">
        <v>321</v>
      </c>
      <c r="N150" s="285"/>
    </row>
    <row r="151" spans="1:14" ht="6" customHeight="1">
      <c r="B151" s="835"/>
      <c r="C151" s="172"/>
      <c r="D151" s="143"/>
      <c r="E151" s="152"/>
      <c r="F151" s="171"/>
      <c r="G151" s="146"/>
      <c r="H151" s="149"/>
      <c r="I151" s="189"/>
      <c r="J151" s="829"/>
      <c r="K151" s="830"/>
      <c r="L151" s="830"/>
      <c r="M151" s="285"/>
      <c r="N151" s="285"/>
    </row>
    <row r="152" spans="1:14" ht="13.5" customHeight="1">
      <c r="B152" s="265" t="s">
        <v>315</v>
      </c>
      <c r="C152" s="217"/>
      <c r="D152" s="143"/>
      <c r="E152" s="152"/>
      <c r="F152" s="171"/>
      <c r="G152" s="146"/>
      <c r="H152" s="149"/>
      <c r="I152" s="189"/>
      <c r="J152" s="829"/>
      <c r="K152" s="830"/>
      <c r="L152" s="830"/>
      <c r="M152" s="285"/>
      <c r="N152" s="285"/>
    </row>
    <row r="153" spans="1:14" ht="16.5" customHeight="1" thickBot="1">
      <c r="B153" s="205" t="s">
        <v>316</v>
      </c>
      <c r="C153" s="217"/>
      <c r="D153" s="143"/>
      <c r="E153" s="247"/>
      <c r="F153" s="171"/>
      <c r="G153" s="146"/>
      <c r="H153" s="149"/>
      <c r="I153" s="189"/>
      <c r="J153" s="831"/>
      <c r="K153" s="832"/>
      <c r="L153" s="832"/>
      <c r="M153" s="285"/>
      <c r="N153" s="285"/>
    </row>
    <row r="154" spans="1:14" ht="12.75" customHeight="1" thickTop="1">
      <c r="B154" s="266" t="s">
        <v>317</v>
      </c>
      <c r="C154" s="212"/>
      <c r="D154" s="212"/>
      <c r="E154" s="212"/>
      <c r="F154" s="212"/>
      <c r="G154" s="212"/>
      <c r="H154" s="212"/>
      <c r="I154" s="267"/>
      <c r="J154" s="268"/>
      <c r="K154" s="269"/>
      <c r="L154" s="313"/>
      <c r="M154" s="285"/>
      <c r="N154" s="285"/>
    </row>
    <row r="155" spans="1:14" ht="12" customHeight="1" thickBot="1">
      <c r="B155" s="205" t="s">
        <v>255</v>
      </c>
      <c r="C155" s="142"/>
      <c r="D155" s="234"/>
      <c r="E155" s="152"/>
      <c r="F155" s="270"/>
      <c r="G155" s="224"/>
      <c r="H155" s="271"/>
      <c r="I155" s="286"/>
      <c r="J155" s="836"/>
      <c r="K155" s="837"/>
      <c r="L155" s="837"/>
      <c r="M155" s="285"/>
      <c r="N155" s="285"/>
    </row>
    <row r="156" spans="1:14" ht="12.75" customHeight="1" thickTop="1" thickBot="1">
      <c r="B156" s="272"/>
      <c r="C156" s="273"/>
      <c r="D156" s="274"/>
      <c r="E156" s="275"/>
      <c r="F156" s="276">
        <f>F19+F75+F106+F112+F116+F134+F143</f>
        <v>485634590</v>
      </c>
      <c r="G156" s="838" t="s">
        <v>318</v>
      </c>
      <c r="H156" s="839"/>
      <c r="I156" s="840"/>
      <c r="J156" s="277">
        <f>J19+J75+J106+J112+J116+J134+J143</f>
        <v>256177.33</v>
      </c>
      <c r="K156" s="277">
        <f>K19+K75+K106+K112+K116+K134+K143</f>
        <v>23739.45</v>
      </c>
      <c r="L156" s="434">
        <f>L19+L75+L106+L112+L116+L134+L143</f>
        <v>37898.163</v>
      </c>
      <c r="M156" s="285"/>
      <c r="N156" s="317">
        <f>N19+N75+N106+N112+N116+N134+N143</f>
        <v>40578.710000000006</v>
      </c>
    </row>
    <row r="157" spans="1:14" ht="2.25" customHeight="1" thickTop="1">
      <c r="B157" s="278"/>
      <c r="C157" s="279"/>
      <c r="D157" s="280"/>
      <c r="E157" s="281"/>
      <c r="I157" s="287"/>
    </row>
    <row r="158" spans="1:14" ht="10.5" customHeight="1">
      <c r="A158" s="120" t="s">
        <v>0</v>
      </c>
      <c r="B158" s="841" t="s">
        <v>319</v>
      </c>
      <c r="C158" s="841"/>
      <c r="D158" s="841"/>
      <c r="E158" s="841"/>
      <c r="G158" s="114"/>
      <c r="H158" s="111"/>
      <c r="K158" s="126" t="s">
        <v>339</v>
      </c>
      <c r="L158" s="304">
        <v>201446.57</v>
      </c>
      <c r="M158" s="307">
        <v>1</v>
      </c>
    </row>
    <row r="159" spans="1:14" ht="12" customHeight="1">
      <c r="A159" s="283"/>
      <c r="B159" s="127" t="s">
        <v>320</v>
      </c>
      <c r="C159" s="842"/>
      <c r="D159" s="843"/>
      <c r="E159" s="284"/>
      <c r="G159" s="114"/>
      <c r="H159" s="111"/>
      <c r="K159" s="289">
        <v>2012</v>
      </c>
      <c r="L159" s="289" t="s">
        <v>340</v>
      </c>
      <c r="M159" s="306">
        <v>7.7299999999999994E-2</v>
      </c>
    </row>
    <row r="160" spans="1:14" ht="10.5" customHeight="1">
      <c r="A160" s="283"/>
      <c r="B160" s="127"/>
      <c r="C160" s="303"/>
      <c r="D160" s="303"/>
      <c r="E160" s="284"/>
      <c r="G160" s="114"/>
      <c r="H160" s="111"/>
      <c r="K160" s="289">
        <v>2014</v>
      </c>
      <c r="L160" s="293">
        <v>19861.7</v>
      </c>
      <c r="M160" s="305">
        <v>0.1</v>
      </c>
    </row>
    <row r="161" spans="1:16" ht="10.5" customHeight="1">
      <c r="A161" s="283"/>
      <c r="B161" s="127"/>
      <c r="C161" s="303"/>
      <c r="D161" s="303"/>
      <c r="E161" s="284"/>
      <c r="G161" s="114"/>
      <c r="H161" s="111"/>
      <c r="K161" s="289">
        <v>2018</v>
      </c>
      <c r="L161" s="435">
        <v>25088.94</v>
      </c>
      <c r="M161" s="306">
        <v>0.1245</v>
      </c>
      <c r="N161" s="293"/>
      <c r="O161" s="438"/>
      <c r="P161" s="437"/>
    </row>
    <row r="162" spans="1:16" ht="11.25" customHeight="1">
      <c r="A162" s="283"/>
      <c r="B162" s="127"/>
      <c r="C162" s="303"/>
      <c r="D162" s="303"/>
      <c r="E162" s="284"/>
      <c r="G162" s="114"/>
      <c r="H162" s="111"/>
      <c r="K162" s="320">
        <v>2020</v>
      </c>
      <c r="L162" s="317">
        <v>40578.71</v>
      </c>
      <c r="M162" s="319">
        <v>0.20143</v>
      </c>
      <c r="N162" s="306"/>
    </row>
    <row r="163" spans="1:16" ht="11.25" customHeight="1">
      <c r="B163" s="278"/>
      <c r="C163" s="279"/>
      <c r="D163" s="280"/>
      <c r="E163" s="281"/>
      <c r="I163" s="282"/>
    </row>
    <row r="164" spans="1:16" ht="26.25" customHeight="1">
      <c r="B164" s="573" t="s">
        <v>451</v>
      </c>
      <c r="C164" s="574"/>
      <c r="D164" s="572"/>
      <c r="E164" s="572"/>
      <c r="F164" s="572"/>
      <c r="G164" s="572"/>
      <c r="H164" s="572"/>
      <c r="I164" s="572"/>
      <c r="J164" s="572"/>
      <c r="K164" s="572"/>
      <c r="L164" s="572"/>
    </row>
    <row r="165" spans="1:16" ht="19.5" customHeight="1">
      <c r="B165" s="844" t="s">
        <v>452</v>
      </c>
      <c r="C165" s="845"/>
      <c r="D165" s="572"/>
      <c r="E165" s="572"/>
      <c r="F165" s="572"/>
      <c r="G165" s="572"/>
      <c r="H165" s="572"/>
      <c r="I165" s="572"/>
      <c r="J165" s="572"/>
      <c r="K165" s="572"/>
      <c r="L165" s="572"/>
    </row>
    <row r="166" spans="1:16" ht="18" customHeight="1">
      <c r="B166" s="575" t="s">
        <v>453</v>
      </c>
      <c r="C166" s="574"/>
      <c r="D166" s="572"/>
      <c r="E166" s="572"/>
      <c r="F166" s="572"/>
      <c r="G166" s="572"/>
      <c r="H166" s="572"/>
      <c r="I166" s="572"/>
      <c r="J166" s="572"/>
      <c r="K166" s="572"/>
      <c r="L166" s="572"/>
    </row>
    <row r="167" spans="1:16" ht="15.75">
      <c r="B167" s="115"/>
      <c r="C167" s="115"/>
      <c r="L167" s="529"/>
    </row>
    <row r="168" spans="1:16" s="115" customFormat="1" ht="15.75">
      <c r="B168" s="826"/>
      <c r="C168" s="826"/>
      <c r="D168" s="826"/>
      <c r="E168" s="826"/>
      <c r="F168" s="826"/>
      <c r="G168" s="826"/>
      <c r="H168" s="826"/>
      <c r="I168" s="826"/>
      <c r="L168" s="529"/>
      <c r="M168" s="436"/>
    </row>
    <row r="169" spans="1:16">
      <c r="M169" s="293"/>
    </row>
  </sheetData>
  <mergeCells count="32">
    <mergeCell ref="B13:E13"/>
    <mergeCell ref="A1:L2"/>
    <mergeCell ref="A3:E3"/>
    <mergeCell ref="A4:L4"/>
    <mergeCell ref="K5:L5"/>
    <mergeCell ref="B6:D6"/>
    <mergeCell ref="J113:L115"/>
    <mergeCell ref="B17:E17"/>
    <mergeCell ref="J20:L74"/>
    <mergeCell ref="B60:B61"/>
    <mergeCell ref="B62:B69"/>
    <mergeCell ref="B70:B72"/>
    <mergeCell ref="B76:B77"/>
    <mergeCell ref="J76:L105"/>
    <mergeCell ref="B78:B91"/>
    <mergeCell ref="B96:B104"/>
    <mergeCell ref="J107:L111"/>
    <mergeCell ref="B20:B59"/>
    <mergeCell ref="J117:L133"/>
    <mergeCell ref="B135:B138"/>
    <mergeCell ref="J135:L142"/>
    <mergeCell ref="B140:B142"/>
    <mergeCell ref="B117:B126"/>
    <mergeCell ref="B127:B131"/>
    <mergeCell ref="B168:I168"/>
    <mergeCell ref="J144:L153"/>
    <mergeCell ref="B146:B151"/>
    <mergeCell ref="J155:L155"/>
    <mergeCell ref="G156:I156"/>
    <mergeCell ref="B158:E158"/>
    <mergeCell ref="C159:D159"/>
    <mergeCell ref="B165:C165"/>
  </mergeCells>
  <phoneticPr fontId="105" type="noConversion"/>
  <hyperlinks>
    <hyperlink ref="K5:L5" r:id="rId1" display="Instructions" xr:uid="{00000000-0004-0000-0200-000001000000}"/>
  </hyperlinks>
  <pageMargins left="0.10433070899999999" right="0.196850393700787" top="0.734251969" bottom="0.484251969" header="0.511811023622047" footer="0.511811023622047"/>
  <pageSetup paperSize="9" scale="65" fitToHeight="6" orientation="landscape" horizontalDpi="300" verticalDpi="300" r:id="rId2"/>
  <headerFooter alignWithMargins="0">
    <oddFooter>&amp;C&amp;P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3</vt:i4>
      </vt:variant>
    </vt:vector>
  </HeadingPairs>
  <TitlesOfParts>
    <vt:vector size="3" baseType="lpstr">
      <vt:lpstr>Strategia globala</vt:lpstr>
      <vt:lpstr>IME 2020 </vt:lpstr>
      <vt:lpstr>Stadiu implementare masuri</vt:lpstr>
    </vt:vector>
  </TitlesOfParts>
  <Company>PMB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dc:creator>
  <cp:lastModifiedBy>suciu.anca</cp:lastModifiedBy>
  <cp:lastPrinted>2022-05-09T11:58:52Z</cp:lastPrinted>
  <dcterms:created xsi:type="dcterms:W3CDTF">2015-05-14T12:01:30Z</dcterms:created>
  <dcterms:modified xsi:type="dcterms:W3CDTF">2022-06-03T07:44:53Z</dcterms:modified>
</cp:coreProperties>
</file>